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7B39605C-D850-42E5-8B31-EFEC50A2FF5F}" xr6:coauthVersionLast="47" xr6:coauthVersionMax="47" xr10:uidLastSave="{00000000-0000-0000-0000-000000000000}"/>
  <bookViews>
    <workbookView xWindow="-120" yWindow="-120" windowWidth="19440" windowHeight="11160" firstSheet="7" activeTab="10" xr2:uid="{00000000-000D-0000-FFFF-FFFF00000000}"/>
  </bookViews>
  <sheets>
    <sheet name="①ライフイベント表" sheetId="1" r:id="rId1"/>
    <sheet name="②年間収支表" sheetId="2" r:id="rId2"/>
    <sheet name="③家計のバランスシート" sheetId="3" r:id="rId3"/>
    <sheet name="④教育費の見積もり" sheetId="4" r:id="rId4"/>
    <sheet name="⑤買える物件価格の目安" sheetId="5" r:id="rId5"/>
    <sheet name="⑥老後の必要資金 " sheetId="13" r:id="rId6"/>
    <sheet name="⑦積立プラン" sheetId="12" r:id="rId7"/>
    <sheet name="⑧手持ち資金の分類表" sheetId="7" r:id="rId8"/>
    <sheet name="⑨必要保障額の目安" sheetId="8" r:id="rId9"/>
    <sheet name="⑩加入保険一覧" sheetId="9" r:id="rId10"/>
    <sheet name="⑪キャッシュフロー表" sheetId="10" r:id="rId11"/>
  </sheets>
  <definedNames>
    <definedName name="_xlnm.Print_Area" localSheetId="0">①ライフイベント表!$A:$H</definedName>
    <definedName name="_xlnm.Print_Area" localSheetId="1">②年間収支表!$A$1:$W$29</definedName>
    <definedName name="_xlnm.Print_Area" localSheetId="2">③家計のバランスシート!$A$1:$G$24</definedName>
    <definedName name="_xlnm.Print_Area" localSheetId="3">④教育費の見積もり!$A$1:$K$40</definedName>
    <definedName name="_xlnm.Print_Area" localSheetId="5">'⑥老後の必要資金 '!$A$1:$AJ$38</definedName>
    <definedName name="_xlnm.Print_Area" localSheetId="6">⑦積立プラン!$A$1:$Q$28</definedName>
    <definedName name="_xlnm.Print_Area" localSheetId="7">⑧手持ち資金の分類表!$A$1:$E$47</definedName>
    <definedName name="_xlnm.Print_Area" localSheetId="8">⑨必要保障額の目安!$A$1:$D$24</definedName>
    <definedName name="_xlnm.Print_Titles" localSheetId="10">⑪キャッシュフロー表!$A:$A,⑪キャッシュフロー表!$6:$6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5" i="13" l="1"/>
  <c r="W25" i="13"/>
  <c r="N29" i="13" s="1"/>
  <c r="E18" i="9"/>
  <c r="T22" i="2"/>
  <c r="T20" i="2"/>
  <c r="U14" i="2"/>
  <c r="F21" i="3"/>
  <c r="B21" i="3"/>
  <c r="P22" i="5"/>
  <c r="P14" i="5"/>
  <c r="K9" i="5"/>
  <c r="F23" i="3" l="1"/>
  <c r="G26" i="13"/>
  <c r="H29" i="13" s="1"/>
  <c r="V13" i="13"/>
  <c r="N13" i="13"/>
  <c r="G13" i="13"/>
  <c r="M8" i="12"/>
  <c r="O8" i="12" s="1"/>
  <c r="M9" i="12"/>
  <c r="O9" i="12" s="1"/>
  <c r="M10" i="12"/>
  <c r="M11" i="12"/>
  <c r="O11" i="12" s="1"/>
  <c r="M12" i="12"/>
  <c r="O12" i="12" s="1"/>
  <c r="O10" i="12"/>
  <c r="D18" i="9"/>
  <c r="C13" i="8"/>
  <c r="C22" i="8"/>
  <c r="D25" i="7"/>
  <c r="D35" i="7"/>
  <c r="D45" i="7"/>
  <c r="D15" i="7"/>
  <c r="A29" i="13" l="1"/>
  <c r="V29" i="13" s="1"/>
  <c r="A32" i="13" s="1"/>
  <c r="V32" i="13" s="1"/>
  <c r="H35" i="13" s="1"/>
  <c r="N35" i="13" s="1"/>
  <c r="C24" i="8"/>
  <c r="D47" i="7"/>
  <c r="B25" i="10"/>
  <c r="C12" i="10"/>
  <c r="D12" i="10" s="1"/>
  <c r="E12" i="10" s="1"/>
  <c r="F12" i="10" s="1"/>
  <c r="G12" i="10" s="1"/>
  <c r="H12" i="10" s="1"/>
  <c r="I12" i="10" s="1"/>
  <c r="J12" i="10" s="1"/>
  <c r="K12" i="10" s="1"/>
  <c r="L12" i="10" s="1"/>
  <c r="M12" i="10" s="1"/>
  <c r="N12" i="10" s="1"/>
  <c r="O12" i="10" s="1"/>
  <c r="P12" i="10" s="1"/>
  <c r="Q12" i="10" s="1"/>
  <c r="R12" i="10" s="1"/>
  <c r="S12" i="10" s="1"/>
  <c r="T12" i="10" s="1"/>
  <c r="U12" i="10" s="1"/>
  <c r="V12" i="10" s="1"/>
  <c r="W12" i="10" s="1"/>
  <c r="X12" i="10" s="1"/>
  <c r="Y12" i="10" s="1"/>
  <c r="Z12" i="10" s="1"/>
  <c r="AA12" i="10" s="1"/>
  <c r="AB12" i="10" s="1"/>
  <c r="AC12" i="10" s="1"/>
  <c r="AD12" i="10" s="1"/>
  <c r="AE12" i="10" s="1"/>
  <c r="AF12" i="10" s="1"/>
  <c r="AG12" i="10" s="1"/>
  <c r="AH12" i="10" s="1"/>
  <c r="AI12" i="10" s="1"/>
  <c r="AJ12" i="10" s="1"/>
  <c r="AK12" i="10" s="1"/>
  <c r="AL12" i="10" s="1"/>
  <c r="AM12" i="10" s="1"/>
  <c r="AN12" i="10" s="1"/>
  <c r="AO12" i="10" s="1"/>
  <c r="AP12" i="10" s="1"/>
  <c r="AQ12" i="10" s="1"/>
  <c r="AR12" i="10" s="1"/>
  <c r="AS12" i="10" s="1"/>
  <c r="AT12" i="10" s="1"/>
  <c r="AU12" i="10" s="1"/>
  <c r="AV12" i="10" s="1"/>
  <c r="AW12" i="10" s="1"/>
  <c r="AX12" i="10" s="1"/>
  <c r="AY12" i="10" s="1"/>
  <c r="AZ12" i="10" s="1"/>
  <c r="BA12" i="10" s="1"/>
  <c r="BB12" i="10" s="1"/>
  <c r="BC12" i="10" s="1"/>
  <c r="BD12" i="10" s="1"/>
  <c r="BE12" i="10" s="1"/>
  <c r="BF12" i="10" s="1"/>
  <c r="BG12" i="10" s="1"/>
  <c r="BH12" i="10" s="1"/>
  <c r="BI12" i="10" s="1"/>
  <c r="BJ12" i="10" s="1"/>
  <c r="BK12" i="10" s="1"/>
  <c r="BL12" i="10" s="1"/>
  <c r="BM12" i="10" s="1"/>
  <c r="BN12" i="10" s="1"/>
  <c r="BO12" i="10" s="1"/>
  <c r="BP12" i="10" s="1"/>
  <c r="BQ12" i="10" s="1"/>
  <c r="BR12" i="10" s="1"/>
  <c r="BS12" i="10" s="1"/>
  <c r="BT12" i="10" s="1"/>
  <c r="BU12" i="10" s="1"/>
  <c r="BV12" i="10" s="1"/>
  <c r="BW12" i="10" s="1"/>
  <c r="BX12" i="10" s="1"/>
  <c r="BY12" i="10" s="1"/>
  <c r="BZ12" i="10" s="1"/>
  <c r="CA12" i="10" s="1"/>
  <c r="CB12" i="10" s="1"/>
  <c r="CC12" i="10" s="1"/>
  <c r="CD12" i="10" s="1"/>
  <c r="C11" i="10"/>
  <c r="D11" i="10" s="1"/>
  <c r="E11" i="10" s="1"/>
  <c r="F11" i="10" s="1"/>
  <c r="G11" i="10" s="1"/>
  <c r="H11" i="10" s="1"/>
  <c r="I11" i="10" s="1"/>
  <c r="J11" i="10" s="1"/>
  <c r="K11" i="10" s="1"/>
  <c r="L11" i="10" s="1"/>
  <c r="M11" i="10" s="1"/>
  <c r="N11" i="10" s="1"/>
  <c r="O11" i="10" s="1"/>
  <c r="P11" i="10" s="1"/>
  <c r="Q11" i="10" s="1"/>
  <c r="R11" i="10" s="1"/>
  <c r="S11" i="10" s="1"/>
  <c r="T11" i="10" s="1"/>
  <c r="U11" i="10" s="1"/>
  <c r="V11" i="10" s="1"/>
  <c r="W11" i="10" s="1"/>
  <c r="X11" i="10" s="1"/>
  <c r="Y11" i="10" s="1"/>
  <c r="Z11" i="10" s="1"/>
  <c r="AA11" i="10" s="1"/>
  <c r="AB11" i="10" s="1"/>
  <c r="AC11" i="10" s="1"/>
  <c r="AD11" i="10" s="1"/>
  <c r="AE11" i="10" s="1"/>
  <c r="AF11" i="10" s="1"/>
  <c r="AG11" i="10" s="1"/>
  <c r="AH11" i="10" s="1"/>
  <c r="AI11" i="10" s="1"/>
  <c r="AJ11" i="10" s="1"/>
  <c r="AK11" i="10" s="1"/>
  <c r="AL11" i="10" s="1"/>
  <c r="AM11" i="10" s="1"/>
  <c r="AN11" i="10" s="1"/>
  <c r="AO11" i="10" s="1"/>
  <c r="AP11" i="10" s="1"/>
  <c r="AQ11" i="10" s="1"/>
  <c r="AR11" i="10" s="1"/>
  <c r="AS11" i="10" s="1"/>
  <c r="AT11" i="10" s="1"/>
  <c r="AU11" i="10" s="1"/>
  <c r="AV11" i="10" s="1"/>
  <c r="AW11" i="10" s="1"/>
  <c r="AX11" i="10" s="1"/>
  <c r="AY11" i="10" s="1"/>
  <c r="AZ11" i="10" s="1"/>
  <c r="BA11" i="10" s="1"/>
  <c r="BB11" i="10" s="1"/>
  <c r="BC11" i="10" s="1"/>
  <c r="BD11" i="10" s="1"/>
  <c r="BE11" i="10" s="1"/>
  <c r="BF11" i="10" s="1"/>
  <c r="BG11" i="10" s="1"/>
  <c r="BH11" i="10" s="1"/>
  <c r="BI11" i="10" s="1"/>
  <c r="BJ11" i="10" s="1"/>
  <c r="BK11" i="10" s="1"/>
  <c r="BL11" i="10" s="1"/>
  <c r="BM11" i="10" s="1"/>
  <c r="BN11" i="10" s="1"/>
  <c r="BO11" i="10" s="1"/>
  <c r="BP11" i="10" s="1"/>
  <c r="BQ11" i="10" s="1"/>
  <c r="BR11" i="10" s="1"/>
  <c r="BS11" i="10" s="1"/>
  <c r="BT11" i="10" s="1"/>
  <c r="BU11" i="10" s="1"/>
  <c r="BV11" i="10" s="1"/>
  <c r="BW11" i="10" s="1"/>
  <c r="BX11" i="10" s="1"/>
  <c r="BY11" i="10" s="1"/>
  <c r="BZ11" i="10" s="1"/>
  <c r="CA11" i="10" s="1"/>
  <c r="CB11" i="10" s="1"/>
  <c r="CC11" i="10" s="1"/>
  <c r="CD11" i="10" s="1"/>
  <c r="A16" i="1"/>
  <c r="A17" i="1" s="1"/>
  <c r="A18" i="1" s="1"/>
  <c r="A19" i="1" s="1"/>
  <c r="A20" i="1" s="1"/>
  <c r="A21" i="1" s="1"/>
  <c r="A22" i="1" s="1"/>
  <c r="A23" i="1" s="1"/>
  <c r="A24" i="1" s="1"/>
  <c r="A25" i="1" s="1"/>
  <c r="A26" i="1" s="1"/>
  <c r="A27" i="1" s="1"/>
  <c r="A28" i="1" s="1"/>
  <c r="A29" i="1" s="1"/>
  <c r="A30" i="1" s="1"/>
  <c r="A31" i="1" s="1"/>
  <c r="A32" i="1" s="1"/>
  <c r="A33" i="1" s="1"/>
  <c r="A34" i="1" s="1"/>
  <c r="B16" i="1"/>
  <c r="B17" i="1" s="1"/>
  <c r="B18" i="1" s="1"/>
  <c r="B19" i="1" s="1"/>
  <c r="B20" i="1" s="1"/>
  <c r="B21" i="1" s="1"/>
  <c r="B22" i="1" s="1"/>
  <c r="B23" i="1" s="1"/>
  <c r="B24" i="1" s="1"/>
  <c r="B25" i="1" s="1"/>
  <c r="B26" i="1" s="1"/>
  <c r="B27" i="1" s="1"/>
  <c r="B28" i="1" s="1"/>
  <c r="B29" i="1" s="1"/>
  <c r="B30" i="1" s="1"/>
  <c r="B31" i="1" s="1"/>
  <c r="B32" i="1" s="1"/>
  <c r="B33" i="1" s="1"/>
  <c r="B34" i="1" s="1"/>
  <c r="C16" i="1"/>
  <c r="C17" i="1" s="1"/>
  <c r="C18" i="1" s="1"/>
  <c r="C19" i="1" s="1"/>
  <c r="C20" i="1" s="1"/>
  <c r="C21" i="1" s="1"/>
  <c r="C22" i="1" s="1"/>
  <c r="C23" i="1" s="1"/>
  <c r="C24" i="1" s="1"/>
  <c r="C25" i="1" s="1"/>
  <c r="C26" i="1" s="1"/>
  <c r="C27" i="1" s="1"/>
  <c r="C28" i="1" s="1"/>
  <c r="C29" i="1" s="1"/>
  <c r="C30" i="1" s="1"/>
  <c r="C31" i="1" s="1"/>
  <c r="C32" i="1" s="1"/>
  <c r="C33" i="1" s="1"/>
  <c r="C34" i="1" s="1"/>
  <c r="D16" i="1"/>
  <c r="D17" i="1" s="1"/>
  <c r="D18" i="1" s="1"/>
  <c r="D19" i="1" s="1"/>
  <c r="D20" i="1" s="1"/>
  <c r="D21" i="1" s="1"/>
  <c r="D22" i="1" s="1"/>
  <c r="D23" i="1" s="1"/>
  <c r="D24" i="1" s="1"/>
  <c r="D25" i="1" s="1"/>
  <c r="D26" i="1" s="1"/>
  <c r="D27" i="1" s="1"/>
  <c r="D28" i="1" s="1"/>
  <c r="D29" i="1" s="1"/>
  <c r="D30" i="1" s="1"/>
  <c r="D31" i="1" s="1"/>
  <c r="D32" i="1" s="1"/>
  <c r="D33" i="1" s="1"/>
  <c r="D34" i="1" s="1"/>
  <c r="E16" i="1"/>
  <c r="E17" i="1" s="1"/>
  <c r="E18" i="1" s="1"/>
  <c r="E19" i="1" s="1"/>
  <c r="E20" i="1" s="1"/>
  <c r="E21" i="1" s="1"/>
  <c r="E22" i="1" s="1"/>
  <c r="E23" i="1" s="1"/>
  <c r="E24" i="1" s="1"/>
  <c r="E25" i="1" s="1"/>
  <c r="E26" i="1" s="1"/>
  <c r="E27" i="1" s="1"/>
  <c r="E28" i="1" s="1"/>
  <c r="E29" i="1" s="1"/>
  <c r="E30" i="1" s="1"/>
  <c r="E31" i="1" s="1"/>
  <c r="E32" i="1" s="1"/>
  <c r="E33" i="1" s="1"/>
  <c r="E34" i="1" s="1"/>
  <c r="F16" i="1"/>
  <c r="F17" i="1" s="1"/>
  <c r="F18" i="1" s="1"/>
  <c r="F19" i="1" s="1"/>
  <c r="F20" i="1" s="1"/>
  <c r="F21" i="1" s="1"/>
  <c r="F22" i="1" s="1"/>
  <c r="F23" i="1" s="1"/>
  <c r="F24" i="1" s="1"/>
  <c r="F25" i="1" s="1"/>
  <c r="F26" i="1" s="1"/>
  <c r="F27" i="1" s="1"/>
  <c r="F28" i="1" s="1"/>
  <c r="F29" i="1" s="1"/>
  <c r="F30" i="1" s="1"/>
  <c r="F31" i="1" s="1"/>
  <c r="F32" i="1" s="1"/>
  <c r="F33" i="1" s="1"/>
  <c r="F34" i="1" s="1"/>
  <c r="T21" i="2"/>
  <c r="T23" i="2"/>
  <c r="T24" i="2"/>
  <c r="T25" i="2"/>
  <c r="U9" i="2"/>
  <c r="U8" i="2"/>
  <c r="U16" i="2" s="1"/>
  <c r="C14" i="4"/>
  <c r="F14" i="4"/>
  <c r="I14" i="4"/>
  <c r="C39" i="4"/>
  <c r="F39" i="4"/>
  <c r="I39" i="4"/>
  <c r="I15" i="4" l="1"/>
  <c r="T27" i="2"/>
  <c r="J40" i="4"/>
  <c r="T29" i="2" l="1"/>
  <c r="G25" i="10"/>
  <c r="BO25" i="10"/>
  <c r="BY25" i="10"/>
  <c r="CD25" i="10"/>
  <c r="CD17" i="10"/>
  <c r="CD26" i="10" s="1"/>
  <c r="BF17" i="10"/>
  <c r="AB17" i="10"/>
  <c r="C17" i="10"/>
  <c r="CC25" i="10"/>
  <c r="CB25" i="10"/>
  <c r="CA25" i="10"/>
  <c r="BZ25" i="10"/>
  <c r="BZ26" i="10" s="1"/>
  <c r="BX25" i="10"/>
  <c r="BX26" i="10" s="1"/>
  <c r="BW25" i="10"/>
  <c r="BV25" i="10"/>
  <c r="BU25" i="10"/>
  <c r="BT25" i="10"/>
  <c r="BS25" i="10"/>
  <c r="BR25" i="10"/>
  <c r="BQ25" i="10"/>
  <c r="BP25" i="10"/>
  <c r="BP26" i="10" s="1"/>
  <c r="BN25" i="10"/>
  <c r="BM25" i="10"/>
  <c r="BL25" i="10"/>
  <c r="BK25" i="10"/>
  <c r="BJ25" i="10"/>
  <c r="BI25" i="10"/>
  <c r="BI26" i="10"/>
  <c r="BH25" i="10"/>
  <c r="CC17" i="10"/>
  <c r="CC26" i="10" s="1"/>
  <c r="CB17" i="10"/>
  <c r="CA17" i="10"/>
  <c r="BZ17" i="10"/>
  <c r="BY17" i="10"/>
  <c r="BY26" i="10" s="1"/>
  <c r="BX17" i="10"/>
  <c r="BW17" i="10"/>
  <c r="BV17" i="10"/>
  <c r="BU17" i="10"/>
  <c r="BU26" i="10" s="1"/>
  <c r="BT17" i="10"/>
  <c r="BT26" i="10" s="1"/>
  <c r="BS17" i="10"/>
  <c r="BR17" i="10"/>
  <c r="BQ17" i="10"/>
  <c r="BP17" i="10"/>
  <c r="BO17" i="10"/>
  <c r="BN17" i="10"/>
  <c r="BN26" i="10" s="1"/>
  <c r="BM17" i="10"/>
  <c r="BL17" i="10"/>
  <c r="BL26" i="10" s="1"/>
  <c r="BK17" i="10"/>
  <c r="BJ17" i="10"/>
  <c r="BI17" i="10"/>
  <c r="BH17" i="10"/>
  <c r="BG25" i="10"/>
  <c r="BF25" i="10"/>
  <c r="BE25" i="10"/>
  <c r="BD25" i="10"/>
  <c r="BC25" i="10"/>
  <c r="BB25" i="10"/>
  <c r="BA25" i="10"/>
  <c r="AZ25" i="10"/>
  <c r="AY25" i="10"/>
  <c r="AX25" i="10"/>
  <c r="AX26" i="10" s="1"/>
  <c r="AW25" i="10"/>
  <c r="AV25" i="10"/>
  <c r="AU25" i="10"/>
  <c r="AT25" i="10"/>
  <c r="AS25" i="10"/>
  <c r="AR25" i="10"/>
  <c r="AQ25" i="10"/>
  <c r="AP25" i="10"/>
  <c r="AP26" i="10" s="1"/>
  <c r="AO25" i="10"/>
  <c r="AN25" i="10"/>
  <c r="AM25" i="10"/>
  <c r="AL25" i="10"/>
  <c r="AK25" i="10"/>
  <c r="AJ25" i="10"/>
  <c r="AI25" i="10"/>
  <c r="AH25" i="10"/>
  <c r="AG25" i="10"/>
  <c r="AF25" i="10"/>
  <c r="AE25" i="10"/>
  <c r="AD25" i="10"/>
  <c r="AC25" i="10"/>
  <c r="AB25" i="10"/>
  <c r="AA25" i="10"/>
  <c r="Z25" i="10"/>
  <c r="Y25" i="10"/>
  <c r="X25" i="10"/>
  <c r="W25" i="10"/>
  <c r="BG17" i="10"/>
  <c r="BE17" i="10"/>
  <c r="BE26" i="10" s="1"/>
  <c r="BD17" i="10"/>
  <c r="BD26" i="10" s="1"/>
  <c r="BC17" i="10"/>
  <c r="BC26" i="10" s="1"/>
  <c r="BB17" i="10"/>
  <c r="BA17" i="10"/>
  <c r="BA26" i="10" s="1"/>
  <c r="AZ17" i="10"/>
  <c r="AY17" i="10"/>
  <c r="AX17" i="10"/>
  <c r="AW17" i="10"/>
  <c r="AW26" i="10"/>
  <c r="AV17" i="10"/>
  <c r="AV26" i="10" s="1"/>
  <c r="AU17" i="10"/>
  <c r="AT17" i="10"/>
  <c r="AS17" i="10"/>
  <c r="AR17" i="10"/>
  <c r="AQ17" i="10"/>
  <c r="AQ26" i="10" s="1"/>
  <c r="AP17" i="10"/>
  <c r="AO17" i="10"/>
  <c r="AO26" i="10" s="1"/>
  <c r="AN17" i="10"/>
  <c r="AM17" i="10"/>
  <c r="AL17" i="10"/>
  <c r="AK17" i="10"/>
  <c r="AJ17" i="10"/>
  <c r="AI17" i="10"/>
  <c r="AH17" i="10"/>
  <c r="AH26" i="10" s="1"/>
  <c r="AG17" i="10"/>
  <c r="AG26" i="10"/>
  <c r="AF17" i="10"/>
  <c r="AE17" i="10"/>
  <c r="AD17" i="10"/>
  <c r="AC17" i="10"/>
  <c r="AA17" i="10"/>
  <c r="Z17" i="10"/>
  <c r="Z26" i="10" s="1"/>
  <c r="Y17" i="10"/>
  <c r="Y26" i="10" s="1"/>
  <c r="X17" i="10"/>
  <c r="X26" i="10" s="1"/>
  <c r="W17" i="10"/>
  <c r="W26" i="10" s="1"/>
  <c r="C9" i="10"/>
  <c r="D9" i="10" s="1"/>
  <c r="E9" i="10" s="1"/>
  <c r="F9" i="10" s="1"/>
  <c r="G9" i="10" s="1"/>
  <c r="H9" i="10" s="1"/>
  <c r="I9" i="10" s="1"/>
  <c r="J9" i="10" s="1"/>
  <c r="K9" i="10" s="1"/>
  <c r="L9" i="10" s="1"/>
  <c r="M9" i="10" s="1"/>
  <c r="N9" i="10" s="1"/>
  <c r="O9" i="10" s="1"/>
  <c r="P9" i="10" s="1"/>
  <c r="Q9" i="10" s="1"/>
  <c r="R9" i="10" s="1"/>
  <c r="S9" i="10" s="1"/>
  <c r="T9" i="10" s="1"/>
  <c r="U9" i="10" s="1"/>
  <c r="V9" i="10" s="1"/>
  <c r="W9" i="10" s="1"/>
  <c r="X9" i="10" s="1"/>
  <c r="Y9" i="10" s="1"/>
  <c r="Z9" i="10" s="1"/>
  <c r="AA9" i="10" s="1"/>
  <c r="AB9" i="10" s="1"/>
  <c r="AC9" i="10" s="1"/>
  <c r="AD9" i="10" s="1"/>
  <c r="AE9" i="10" s="1"/>
  <c r="AF9" i="10" s="1"/>
  <c r="AG9" i="10" s="1"/>
  <c r="AH9" i="10" s="1"/>
  <c r="AI9" i="10" s="1"/>
  <c r="AJ9" i="10" s="1"/>
  <c r="AK9" i="10" s="1"/>
  <c r="AL9" i="10" s="1"/>
  <c r="AM9" i="10" s="1"/>
  <c r="AN9" i="10" s="1"/>
  <c r="AO9" i="10" s="1"/>
  <c r="AP9" i="10" s="1"/>
  <c r="AQ9" i="10" s="1"/>
  <c r="AR9" i="10" s="1"/>
  <c r="AS9" i="10" s="1"/>
  <c r="AT9" i="10" s="1"/>
  <c r="AU9" i="10" s="1"/>
  <c r="AV9" i="10" s="1"/>
  <c r="AW9" i="10" s="1"/>
  <c r="AX9" i="10" s="1"/>
  <c r="AY9" i="10" s="1"/>
  <c r="AZ9" i="10" s="1"/>
  <c r="BA9" i="10" s="1"/>
  <c r="BB9" i="10" s="1"/>
  <c r="BC9" i="10" s="1"/>
  <c r="BD9" i="10" s="1"/>
  <c r="BE9" i="10" s="1"/>
  <c r="BF9" i="10" s="1"/>
  <c r="BG9" i="10" s="1"/>
  <c r="BH9" i="10" s="1"/>
  <c r="BI9" i="10" s="1"/>
  <c r="BJ9" i="10" s="1"/>
  <c r="BK9" i="10" s="1"/>
  <c r="BL9" i="10" s="1"/>
  <c r="BM9" i="10" s="1"/>
  <c r="BN9" i="10" s="1"/>
  <c r="BO9" i="10" s="1"/>
  <c r="BP9" i="10" s="1"/>
  <c r="BQ9" i="10" s="1"/>
  <c r="BR9" i="10" s="1"/>
  <c r="BS9" i="10" s="1"/>
  <c r="BT9" i="10" s="1"/>
  <c r="BU9" i="10" s="1"/>
  <c r="BV9" i="10" s="1"/>
  <c r="BW9" i="10" s="1"/>
  <c r="BX9" i="10" s="1"/>
  <c r="BY9" i="10" s="1"/>
  <c r="BZ9" i="10" s="1"/>
  <c r="CA9" i="10" s="1"/>
  <c r="CB9" i="10" s="1"/>
  <c r="CC9" i="10" s="1"/>
  <c r="CD9" i="10" s="1"/>
  <c r="C10" i="10"/>
  <c r="D10" i="10" s="1"/>
  <c r="E10" i="10" s="1"/>
  <c r="F10" i="10" s="1"/>
  <c r="G10" i="10" s="1"/>
  <c r="H10" i="10" s="1"/>
  <c r="I10" i="10" s="1"/>
  <c r="J10" i="10" s="1"/>
  <c r="K10" i="10" s="1"/>
  <c r="L10" i="10" s="1"/>
  <c r="M10" i="10" s="1"/>
  <c r="N10" i="10" s="1"/>
  <c r="O10" i="10" s="1"/>
  <c r="P10" i="10" s="1"/>
  <c r="Q10" i="10" s="1"/>
  <c r="R10" i="10" s="1"/>
  <c r="S10" i="10" s="1"/>
  <c r="T10" i="10" s="1"/>
  <c r="U10" i="10" s="1"/>
  <c r="V10" i="10" s="1"/>
  <c r="W10" i="10" s="1"/>
  <c r="X10" i="10" s="1"/>
  <c r="Y10" i="10" s="1"/>
  <c r="Z10" i="10" s="1"/>
  <c r="AA10" i="10" s="1"/>
  <c r="AB10" i="10" s="1"/>
  <c r="AC10" i="10" s="1"/>
  <c r="AD10" i="10" s="1"/>
  <c r="AE10" i="10" s="1"/>
  <c r="AF10" i="10" s="1"/>
  <c r="AG10" i="10" s="1"/>
  <c r="AH10" i="10" s="1"/>
  <c r="AI10" i="10" s="1"/>
  <c r="AJ10" i="10" s="1"/>
  <c r="AK10" i="10" s="1"/>
  <c r="AL10" i="10" s="1"/>
  <c r="AM10" i="10" s="1"/>
  <c r="AN10" i="10" s="1"/>
  <c r="AO10" i="10" s="1"/>
  <c r="AP10" i="10" s="1"/>
  <c r="AQ10" i="10" s="1"/>
  <c r="AR10" i="10" s="1"/>
  <c r="AS10" i="10" s="1"/>
  <c r="AT10" i="10" s="1"/>
  <c r="AU10" i="10" s="1"/>
  <c r="AV10" i="10" s="1"/>
  <c r="AW10" i="10" s="1"/>
  <c r="AX10" i="10" s="1"/>
  <c r="AY10" i="10" s="1"/>
  <c r="AZ10" i="10" s="1"/>
  <c r="BA10" i="10" s="1"/>
  <c r="BB10" i="10" s="1"/>
  <c r="BC10" i="10" s="1"/>
  <c r="BD10" i="10" s="1"/>
  <c r="BE10" i="10" s="1"/>
  <c r="BF10" i="10" s="1"/>
  <c r="BG10" i="10" s="1"/>
  <c r="BH10" i="10" s="1"/>
  <c r="BI10" i="10" s="1"/>
  <c r="BJ10" i="10" s="1"/>
  <c r="BK10" i="10" s="1"/>
  <c r="BL10" i="10" s="1"/>
  <c r="BM10" i="10" s="1"/>
  <c r="BN10" i="10" s="1"/>
  <c r="BO10" i="10" s="1"/>
  <c r="BP10" i="10" s="1"/>
  <c r="BQ10" i="10" s="1"/>
  <c r="BR10" i="10" s="1"/>
  <c r="BS10" i="10" s="1"/>
  <c r="BT10" i="10" s="1"/>
  <c r="BU10" i="10" s="1"/>
  <c r="BV10" i="10" s="1"/>
  <c r="BW10" i="10" s="1"/>
  <c r="BX10" i="10" s="1"/>
  <c r="BY10" i="10" s="1"/>
  <c r="BZ10" i="10" s="1"/>
  <c r="CA10" i="10" s="1"/>
  <c r="CB10" i="10" s="1"/>
  <c r="CC10" i="10" s="1"/>
  <c r="CD10" i="10" s="1"/>
  <c r="V25" i="10"/>
  <c r="C25" i="10"/>
  <c r="D25" i="10"/>
  <c r="H25" i="10"/>
  <c r="K25" i="10"/>
  <c r="L25" i="10"/>
  <c r="O25" i="10"/>
  <c r="P25" i="10"/>
  <c r="S25" i="10"/>
  <c r="S26" i="10" s="1"/>
  <c r="T25" i="10"/>
  <c r="E25" i="10"/>
  <c r="E26" i="10" s="1"/>
  <c r="F25" i="10"/>
  <c r="I25" i="10"/>
  <c r="J25" i="10"/>
  <c r="M25" i="10"/>
  <c r="N25" i="10"/>
  <c r="Q25" i="10"/>
  <c r="R25" i="10"/>
  <c r="U25" i="10"/>
  <c r="D17" i="10"/>
  <c r="N17" i="10"/>
  <c r="O17" i="10"/>
  <c r="P17" i="10"/>
  <c r="Q17" i="10"/>
  <c r="R17" i="10"/>
  <c r="R26" i="10" s="1"/>
  <c r="S17" i="10"/>
  <c r="T17" i="10"/>
  <c r="T26" i="10" s="1"/>
  <c r="U17" i="10"/>
  <c r="V17" i="10"/>
  <c r="B17" i="10"/>
  <c r="B26" i="10" s="1"/>
  <c r="C8" i="10"/>
  <c r="D8" i="10" s="1"/>
  <c r="E8" i="10" s="1"/>
  <c r="F8" i="10" s="1"/>
  <c r="G8" i="10" s="1"/>
  <c r="H8" i="10" s="1"/>
  <c r="I8" i="10" s="1"/>
  <c r="J8" i="10" s="1"/>
  <c r="K8" i="10" s="1"/>
  <c r="L8" i="10" s="1"/>
  <c r="M8" i="10" s="1"/>
  <c r="N8" i="10" s="1"/>
  <c r="O8" i="10" s="1"/>
  <c r="P8" i="10" s="1"/>
  <c r="Q8" i="10" s="1"/>
  <c r="R8" i="10" s="1"/>
  <c r="S8" i="10" s="1"/>
  <c r="T8" i="10" s="1"/>
  <c r="U8" i="10" s="1"/>
  <c r="V8" i="10" s="1"/>
  <c r="W8" i="10" s="1"/>
  <c r="X8" i="10" s="1"/>
  <c r="Y8" i="10" s="1"/>
  <c r="Z8" i="10" s="1"/>
  <c r="AA8" i="10" s="1"/>
  <c r="AB8" i="10" s="1"/>
  <c r="AC8" i="10" s="1"/>
  <c r="AD8" i="10" s="1"/>
  <c r="AE8" i="10" s="1"/>
  <c r="AF8" i="10" s="1"/>
  <c r="AG8" i="10" s="1"/>
  <c r="AH8" i="10" s="1"/>
  <c r="AI8" i="10" s="1"/>
  <c r="AJ8" i="10" s="1"/>
  <c r="AK8" i="10" s="1"/>
  <c r="AL8" i="10" s="1"/>
  <c r="AM8" i="10" s="1"/>
  <c r="AN8" i="10" s="1"/>
  <c r="AO8" i="10" s="1"/>
  <c r="AP8" i="10" s="1"/>
  <c r="AQ8" i="10" s="1"/>
  <c r="AR8" i="10" s="1"/>
  <c r="AS8" i="10" s="1"/>
  <c r="AT8" i="10" s="1"/>
  <c r="AU8" i="10" s="1"/>
  <c r="AV8" i="10" s="1"/>
  <c r="AW8" i="10" s="1"/>
  <c r="AX8" i="10" s="1"/>
  <c r="AY8" i="10" s="1"/>
  <c r="AZ8" i="10" s="1"/>
  <c r="BA8" i="10" s="1"/>
  <c r="BB8" i="10" s="1"/>
  <c r="BC8" i="10" s="1"/>
  <c r="BD8" i="10" s="1"/>
  <c r="BE8" i="10" s="1"/>
  <c r="BF8" i="10" s="1"/>
  <c r="BG8" i="10" s="1"/>
  <c r="BH8" i="10" s="1"/>
  <c r="BI8" i="10" s="1"/>
  <c r="BJ8" i="10" s="1"/>
  <c r="BK8" i="10" s="1"/>
  <c r="BL8" i="10" s="1"/>
  <c r="BM8" i="10" s="1"/>
  <c r="BN8" i="10" s="1"/>
  <c r="BO8" i="10" s="1"/>
  <c r="BP8" i="10" s="1"/>
  <c r="BQ8" i="10" s="1"/>
  <c r="BR8" i="10" s="1"/>
  <c r="BS8" i="10" s="1"/>
  <c r="BT8" i="10" s="1"/>
  <c r="BU8" i="10" s="1"/>
  <c r="BV8" i="10" s="1"/>
  <c r="BW8" i="10" s="1"/>
  <c r="BX8" i="10" s="1"/>
  <c r="BY8" i="10" s="1"/>
  <c r="BZ8" i="10" s="1"/>
  <c r="CA8" i="10" s="1"/>
  <c r="CB8" i="10" s="1"/>
  <c r="CC8" i="10" s="1"/>
  <c r="CD8" i="10" s="1"/>
  <c r="C6" i="10"/>
  <c r="D6" i="10" s="1"/>
  <c r="E6" i="10" s="1"/>
  <c r="F6" i="10" s="1"/>
  <c r="G6" i="10" s="1"/>
  <c r="H6" i="10" s="1"/>
  <c r="I6" i="10" s="1"/>
  <c r="J6" i="10" s="1"/>
  <c r="K6" i="10" s="1"/>
  <c r="L6" i="10" s="1"/>
  <c r="M6" i="10" s="1"/>
  <c r="N6" i="10" s="1"/>
  <c r="O6" i="10" s="1"/>
  <c r="P6" i="10" s="1"/>
  <c r="Q6" i="10" s="1"/>
  <c r="R6" i="10" s="1"/>
  <c r="S6" i="10" s="1"/>
  <c r="T6" i="10" s="1"/>
  <c r="U6" i="10" s="1"/>
  <c r="V6" i="10" s="1"/>
  <c r="W6" i="10" s="1"/>
  <c r="X6" i="10" s="1"/>
  <c r="Y6" i="10" s="1"/>
  <c r="Z6" i="10" s="1"/>
  <c r="AA6" i="10" s="1"/>
  <c r="AB6" i="10" s="1"/>
  <c r="AC6" i="10" s="1"/>
  <c r="AD6" i="10" s="1"/>
  <c r="AE6" i="10" s="1"/>
  <c r="AF6" i="10" s="1"/>
  <c r="AG6" i="10" s="1"/>
  <c r="AH6" i="10" s="1"/>
  <c r="AI6" i="10" s="1"/>
  <c r="AJ6" i="10" s="1"/>
  <c r="AK6" i="10" s="1"/>
  <c r="AL6" i="10" s="1"/>
  <c r="AM6" i="10" s="1"/>
  <c r="AN6" i="10" s="1"/>
  <c r="AO6" i="10" s="1"/>
  <c r="AP6" i="10" s="1"/>
  <c r="AQ6" i="10" s="1"/>
  <c r="AR6" i="10" s="1"/>
  <c r="AS6" i="10" s="1"/>
  <c r="AT6" i="10" s="1"/>
  <c r="AU6" i="10" s="1"/>
  <c r="AV6" i="10" s="1"/>
  <c r="AW6" i="10" s="1"/>
  <c r="AX6" i="10" s="1"/>
  <c r="AY6" i="10" s="1"/>
  <c r="AZ6" i="10" s="1"/>
  <c r="BA6" i="10" s="1"/>
  <c r="BB6" i="10" s="1"/>
  <c r="BC6" i="10" s="1"/>
  <c r="BD6" i="10" s="1"/>
  <c r="BE6" i="10" s="1"/>
  <c r="BF6" i="10" s="1"/>
  <c r="BG6" i="10" s="1"/>
  <c r="BH6" i="10" s="1"/>
  <c r="BI6" i="10" s="1"/>
  <c r="BJ6" i="10" s="1"/>
  <c r="BK6" i="10" s="1"/>
  <c r="BL6" i="10" s="1"/>
  <c r="BM6" i="10" s="1"/>
  <c r="BN6" i="10" s="1"/>
  <c r="BO6" i="10" s="1"/>
  <c r="BP6" i="10" s="1"/>
  <c r="BQ6" i="10" s="1"/>
  <c r="BR6" i="10" s="1"/>
  <c r="BS6" i="10" s="1"/>
  <c r="BT6" i="10" s="1"/>
  <c r="BU6" i="10" s="1"/>
  <c r="BV6" i="10" s="1"/>
  <c r="BW6" i="10" s="1"/>
  <c r="BX6" i="10" s="1"/>
  <c r="BY6" i="10" s="1"/>
  <c r="BZ6" i="10" s="1"/>
  <c r="CA6" i="10" s="1"/>
  <c r="CB6" i="10" s="1"/>
  <c r="CC6" i="10" s="1"/>
  <c r="CD6" i="10" s="1"/>
  <c r="M7" i="12"/>
  <c r="O7" i="12" s="1"/>
  <c r="E17" i="10"/>
  <c r="F17" i="10"/>
  <c r="F26" i="10" s="1"/>
  <c r="G17" i="10"/>
  <c r="G26" i="10" s="1"/>
  <c r="H17" i="10"/>
  <c r="H26" i="10" s="1"/>
  <c r="I17" i="10"/>
  <c r="I26" i="10" s="1"/>
  <c r="J17" i="10"/>
  <c r="J26" i="10" s="1"/>
  <c r="K17" i="10"/>
  <c r="K26" i="10" s="1"/>
  <c r="M17" i="10"/>
  <c r="L17" i="10"/>
  <c r="L26" i="10" s="1"/>
  <c r="AM26" i="10"/>
  <c r="AK26" i="10"/>
  <c r="AI26" i="10"/>
  <c r="BH26" i="10"/>
  <c r="CB26" i="10"/>
  <c r="BR26" i="10"/>
  <c r="BV26" i="10"/>
  <c r="BJ26" i="10"/>
  <c r="BK26" i="10"/>
  <c r="BO26" i="10"/>
  <c r="BS26" i="10"/>
  <c r="BW26" i="10"/>
  <c r="CA26" i="10"/>
  <c r="AD26" i="10"/>
  <c r="AL26" i="10"/>
  <c r="AT26" i="10"/>
  <c r="BB26" i="10"/>
  <c r="BF26" i="10"/>
  <c r="AC26" i="10"/>
  <c r="AS26" i="10"/>
  <c r="AB26" i="10"/>
  <c r="AF26" i="10"/>
  <c r="AJ26" i="10"/>
  <c r="AN26" i="10"/>
  <c r="AR26" i="10"/>
  <c r="AZ26" i="10"/>
  <c r="C26" i="10" l="1"/>
  <c r="C27" i="10" s="1"/>
  <c r="BM26" i="10"/>
  <c r="P26" i="10"/>
  <c r="AA26" i="10"/>
  <c r="M26" i="10"/>
  <c r="BQ26" i="10"/>
  <c r="Q26" i="10"/>
  <c r="V26" i="10"/>
  <c r="N26" i="10"/>
  <c r="AY26" i="10"/>
  <c r="BG26" i="10"/>
  <c r="AE26" i="10"/>
  <c r="AU26" i="10"/>
  <c r="U26" i="10"/>
  <c r="O26" i="10"/>
  <c r="D26" i="10"/>
  <c r="D27" i="10" l="1"/>
  <c r="E27" i="10" s="1"/>
  <c r="F27" i="10" s="1"/>
  <c r="G27" i="10" s="1"/>
  <c r="H27" i="10" s="1"/>
  <c r="I27" i="10" s="1"/>
  <c r="J27" i="10" s="1"/>
  <c r="K27" i="10" s="1"/>
  <c r="L27" i="10" s="1"/>
  <c r="M27" i="10" s="1"/>
  <c r="N27" i="10" s="1"/>
  <c r="O27" i="10" s="1"/>
  <c r="P27" i="10" s="1"/>
  <c r="Q27" i="10" s="1"/>
  <c r="R27" i="10" s="1"/>
  <c r="S27" i="10" s="1"/>
  <c r="T27" i="10" s="1"/>
  <c r="U27" i="10" s="1"/>
  <c r="V27" i="10" s="1"/>
  <c r="W27" i="10" s="1"/>
  <c r="X27" i="10" s="1"/>
  <c r="Y27" i="10" s="1"/>
  <c r="Z27" i="10" s="1"/>
  <c r="AA27" i="10" s="1"/>
  <c r="AB27" i="10" s="1"/>
  <c r="AC27" i="10" s="1"/>
  <c r="AD27" i="10" s="1"/>
  <c r="AE27" i="10" s="1"/>
  <c r="AF27" i="10" s="1"/>
  <c r="AG27" i="10" s="1"/>
  <c r="AH27" i="10" s="1"/>
  <c r="AI27" i="10" s="1"/>
  <c r="AJ27" i="10" s="1"/>
  <c r="AK27" i="10" s="1"/>
  <c r="AL27" i="10" s="1"/>
  <c r="AM27" i="10" s="1"/>
  <c r="AN27" i="10" s="1"/>
  <c r="AO27" i="10" s="1"/>
  <c r="AP27" i="10" s="1"/>
  <c r="AQ27" i="10" s="1"/>
  <c r="AR27" i="10" s="1"/>
  <c r="AS27" i="10" s="1"/>
  <c r="AT27" i="10" s="1"/>
  <c r="AU27" i="10" s="1"/>
  <c r="AV27" i="10" s="1"/>
  <c r="AW27" i="10" s="1"/>
  <c r="AX27" i="10" s="1"/>
  <c r="AY27" i="10" s="1"/>
  <c r="AZ27" i="10" s="1"/>
  <c r="BA27" i="10" s="1"/>
  <c r="BB27" i="10" s="1"/>
  <c r="BC27" i="10" s="1"/>
  <c r="BD27" i="10" s="1"/>
  <c r="BE27" i="10" s="1"/>
  <c r="BF27" i="10" s="1"/>
  <c r="BG27" i="10" s="1"/>
  <c r="BH27" i="10" s="1"/>
  <c r="BI27" i="10" s="1"/>
  <c r="BJ27" i="10" s="1"/>
  <c r="BK27" i="10" s="1"/>
  <c r="BL27" i="10" s="1"/>
  <c r="BM27" i="10" s="1"/>
  <c r="BN27" i="10" s="1"/>
  <c r="BO27" i="10" s="1"/>
  <c r="BP27" i="10" s="1"/>
  <c r="BQ27" i="10" s="1"/>
  <c r="BR27" i="10" s="1"/>
  <c r="BS27" i="10" s="1"/>
  <c r="BT27" i="10" s="1"/>
  <c r="BU27" i="10" s="1"/>
  <c r="BV27" i="10" s="1"/>
  <c r="BW27" i="10" s="1"/>
  <c r="BX27" i="10" s="1"/>
  <c r="BY27" i="10" s="1"/>
  <c r="BZ27" i="10" s="1"/>
  <c r="CA27" i="10" s="1"/>
  <c r="CB27" i="10" s="1"/>
  <c r="CC27" i="10" s="1"/>
  <c r="CD2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b/>
            <sz val="9"/>
            <color indexed="81"/>
            <rFont val="ＭＳ Ｐゴシック"/>
            <family val="3"/>
            <charset val="128"/>
          </rPr>
          <t>名前や続柄を入力してください</t>
        </r>
        <r>
          <rPr>
            <sz val="9"/>
            <color indexed="81"/>
            <rFont val="ＭＳ Ｐゴシック"/>
            <family val="3"/>
            <charset val="128"/>
          </rPr>
          <t xml:space="preserve">
</t>
        </r>
      </text>
    </comment>
    <comment ref="A15" authorId="0" shapeId="0" xr:uid="{00000000-0006-0000-0000-000002000000}">
      <text>
        <r>
          <rPr>
            <b/>
            <sz val="9"/>
            <color indexed="81"/>
            <rFont val="ＭＳ Ｐゴシック"/>
            <family val="3"/>
            <charset val="128"/>
          </rPr>
          <t>記入時の西暦を上書きしてください。次年以降自動表示します</t>
        </r>
      </text>
    </comment>
    <comment ref="B15" authorId="0" shapeId="0" xr:uid="{00000000-0006-0000-0000-000003000000}">
      <text>
        <r>
          <rPr>
            <b/>
            <sz val="9"/>
            <color indexed="81"/>
            <rFont val="ＭＳ Ｐゴシック"/>
            <family val="3"/>
            <charset val="128"/>
          </rPr>
          <t>現時点の年齢を上書きしてください。次年以降自動表示します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A00-000001000000}">
      <text>
        <r>
          <rPr>
            <b/>
            <sz val="9"/>
            <color indexed="81"/>
            <rFont val="ＭＳ Ｐゴシック"/>
            <family val="3"/>
            <charset val="128"/>
          </rPr>
          <t>現時点の西暦を上書きしてください。次年以降自動表示されます</t>
        </r>
      </text>
    </comment>
    <comment ref="B8" authorId="0" shapeId="0" xr:uid="{00000000-0006-0000-0A00-000003000000}">
      <text>
        <r>
          <rPr>
            <b/>
            <sz val="9"/>
            <color indexed="81"/>
            <rFont val="ＭＳ Ｐゴシック"/>
            <family val="3"/>
            <charset val="128"/>
          </rPr>
          <t>年齢を上書きしてください。次年以降自動表示されます</t>
        </r>
      </text>
    </comment>
    <comment ref="A14" authorId="0" shapeId="0" xr:uid="{00000000-0006-0000-0A00-000004000000}">
      <text>
        <r>
          <rPr>
            <b/>
            <sz val="9"/>
            <color indexed="81"/>
            <rFont val="ＭＳ Ｐゴシック"/>
            <family val="3"/>
            <charset val="128"/>
          </rPr>
          <t>毎年の手取り収入予想を入力してください</t>
        </r>
      </text>
    </comment>
    <comment ref="A16" authorId="0" shapeId="0" xr:uid="{00000000-0006-0000-0A00-000005000000}">
      <text>
        <r>
          <rPr>
            <b/>
            <sz val="9"/>
            <color indexed="81"/>
            <rFont val="ＭＳ Ｐゴシック"/>
            <family val="3"/>
            <charset val="128"/>
          </rPr>
          <t>一時的な収入を該当する年に入力してください</t>
        </r>
      </text>
    </comment>
    <comment ref="A17" authorId="0" shapeId="0" xr:uid="{00000000-0006-0000-0A00-000006000000}">
      <text>
        <r>
          <rPr>
            <b/>
            <sz val="9"/>
            <color indexed="81"/>
            <rFont val="ＭＳ Ｐゴシック"/>
            <family val="3"/>
            <charset val="128"/>
          </rPr>
          <t>自動計算されます</t>
        </r>
      </text>
    </comment>
    <comment ref="A18" authorId="0" shapeId="0" xr:uid="{00000000-0006-0000-0A00-000007000000}">
      <text>
        <r>
          <rPr>
            <b/>
            <sz val="9"/>
            <color indexed="81"/>
            <rFont val="ＭＳ Ｐゴシック"/>
            <family val="3"/>
            <charset val="128"/>
          </rPr>
          <t>毎年の支出予想額を入力してください</t>
        </r>
      </text>
    </comment>
    <comment ref="A25" authorId="0" shapeId="0" xr:uid="{00000000-0006-0000-0A00-000008000000}">
      <text>
        <r>
          <rPr>
            <b/>
            <sz val="9"/>
            <color indexed="81"/>
            <rFont val="ＭＳ Ｐゴシック"/>
            <family val="3"/>
            <charset val="128"/>
          </rPr>
          <t>自動計算されます</t>
        </r>
      </text>
    </comment>
    <comment ref="A26" authorId="0" shapeId="0" xr:uid="{00000000-0006-0000-0A00-000009000000}">
      <text>
        <r>
          <rPr>
            <b/>
            <sz val="9"/>
            <color indexed="81"/>
            <rFont val="ＭＳ Ｐゴシック"/>
            <family val="3"/>
            <charset val="128"/>
          </rPr>
          <t>自動計算されます</t>
        </r>
      </text>
    </comment>
    <comment ref="B27" authorId="0" shapeId="0" xr:uid="{00000000-0006-0000-0A00-00000A000000}">
      <text>
        <r>
          <rPr>
            <b/>
            <sz val="9"/>
            <color indexed="81"/>
            <rFont val="ＭＳ Ｐゴシック"/>
            <family val="3"/>
            <charset val="128"/>
          </rPr>
          <t>年末時点の予定貯蓄残高を入力してください。次年以降自動計算されます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7" authorId="0" shapeId="0" xr:uid="{00000000-0006-0000-0100-000001000000}">
      <text>
        <r>
          <rPr>
            <b/>
            <sz val="9"/>
            <color indexed="81"/>
            <rFont val="ＭＳ Ｐゴシック"/>
            <family val="3"/>
            <charset val="128"/>
          </rPr>
          <t>自動計算します</t>
        </r>
      </text>
    </comment>
    <comment ref="U13" authorId="0" shapeId="0" xr:uid="{00000000-0006-0000-0100-000002000000}">
      <text>
        <r>
          <rPr>
            <b/>
            <sz val="9"/>
            <color indexed="81"/>
            <rFont val="ＭＳ Ｐゴシック"/>
            <family val="3"/>
            <charset val="128"/>
          </rPr>
          <t>自動計算します</t>
        </r>
        <r>
          <rPr>
            <sz val="9"/>
            <color indexed="81"/>
            <rFont val="ＭＳ Ｐゴシック"/>
            <family val="3"/>
            <charset val="128"/>
          </rPr>
          <t xml:space="preserve">
</t>
        </r>
      </text>
    </comment>
    <comment ref="T19" authorId="0" shapeId="0" xr:uid="{00000000-0006-0000-0100-000003000000}">
      <text>
        <r>
          <rPr>
            <b/>
            <sz val="9"/>
            <color indexed="81"/>
            <rFont val="ＭＳ Ｐゴシック"/>
            <family val="3"/>
            <charset val="128"/>
          </rPr>
          <t>自動計算します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200-000001000000}">
      <text>
        <r>
          <rPr>
            <b/>
            <sz val="9"/>
            <color indexed="81"/>
            <rFont val="ＭＳ Ｐゴシック"/>
            <family val="3"/>
            <charset val="128"/>
          </rPr>
          <t>自動計算します</t>
        </r>
        <r>
          <rPr>
            <sz val="9"/>
            <color indexed="81"/>
            <rFont val="ＭＳ Ｐゴシック"/>
            <family val="3"/>
            <charset val="128"/>
          </rPr>
          <t xml:space="preserve">
</t>
        </r>
      </text>
    </comment>
    <comment ref="F21" authorId="0" shapeId="0" xr:uid="{00000000-0006-0000-0200-000002000000}">
      <text>
        <r>
          <rPr>
            <b/>
            <sz val="9"/>
            <color indexed="81"/>
            <rFont val="ＭＳ Ｐゴシック"/>
            <family val="3"/>
            <charset val="128"/>
          </rPr>
          <t>自動計算します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300-000001000000}">
      <text>
        <r>
          <rPr>
            <b/>
            <sz val="9"/>
            <color indexed="81"/>
            <rFont val="ＭＳ Ｐゴシック"/>
            <family val="3"/>
            <charset val="128"/>
          </rPr>
          <t>プルダウンで選択</t>
        </r>
        <r>
          <rPr>
            <sz val="9"/>
            <color indexed="81"/>
            <rFont val="ＭＳ Ｐゴシック"/>
            <family val="3"/>
            <charset val="128"/>
          </rPr>
          <t xml:space="preserve">
</t>
        </r>
      </text>
    </comment>
    <comment ref="C14" authorId="0" shapeId="0" xr:uid="{00000000-0006-0000-0300-000002000000}">
      <text>
        <r>
          <rPr>
            <b/>
            <sz val="9"/>
            <color indexed="81"/>
            <rFont val="ＭＳ Ｐゴシック"/>
            <family val="3"/>
            <charset val="128"/>
          </rPr>
          <t>自動計算します</t>
        </r>
        <r>
          <rPr>
            <sz val="9"/>
            <color indexed="81"/>
            <rFont val="ＭＳ Ｐゴシック"/>
            <family val="3"/>
            <charset val="128"/>
          </rPr>
          <t xml:space="preserve">
</t>
        </r>
      </text>
    </comment>
    <comment ref="F14" authorId="0" shapeId="0" xr:uid="{00000000-0006-0000-0300-000003000000}">
      <text>
        <r>
          <rPr>
            <b/>
            <sz val="9"/>
            <color indexed="81"/>
            <rFont val="ＭＳ Ｐゴシック"/>
            <family val="3"/>
            <charset val="128"/>
          </rPr>
          <t>自動計算します</t>
        </r>
        <r>
          <rPr>
            <sz val="9"/>
            <color indexed="81"/>
            <rFont val="ＭＳ Ｐゴシック"/>
            <family val="3"/>
            <charset val="128"/>
          </rPr>
          <t xml:space="preserve">
</t>
        </r>
      </text>
    </comment>
    <comment ref="I14" authorId="0" shapeId="0" xr:uid="{00000000-0006-0000-0300-000004000000}">
      <text>
        <r>
          <rPr>
            <b/>
            <sz val="9"/>
            <color indexed="81"/>
            <rFont val="ＭＳ Ｐゴシック"/>
            <family val="3"/>
            <charset val="128"/>
          </rPr>
          <t>自動計算します</t>
        </r>
        <r>
          <rPr>
            <sz val="9"/>
            <color indexed="81"/>
            <rFont val="ＭＳ Ｐゴシック"/>
            <family val="3"/>
            <charset val="128"/>
          </rPr>
          <t xml:space="preserve">
</t>
        </r>
      </text>
    </comment>
    <comment ref="C20" authorId="0" shapeId="0" xr:uid="{00000000-0006-0000-0300-000005000000}">
      <text>
        <r>
          <rPr>
            <b/>
            <sz val="9"/>
            <color indexed="81"/>
            <rFont val="ＭＳ Ｐゴシック"/>
            <family val="3"/>
            <charset val="128"/>
          </rPr>
          <t>プルダウンで選択</t>
        </r>
        <r>
          <rPr>
            <sz val="9"/>
            <color indexed="81"/>
            <rFont val="ＭＳ Ｐゴシック"/>
            <family val="3"/>
            <charset val="128"/>
          </rPr>
          <t xml:space="preserve">
</t>
        </r>
      </text>
    </comment>
    <comment ref="C39" authorId="0" shapeId="0" xr:uid="{00000000-0006-0000-0300-000006000000}">
      <text>
        <r>
          <rPr>
            <b/>
            <sz val="9"/>
            <color indexed="81"/>
            <rFont val="ＭＳ Ｐゴシック"/>
            <family val="3"/>
            <charset val="128"/>
          </rPr>
          <t>自動計算します</t>
        </r>
        <r>
          <rPr>
            <sz val="9"/>
            <color indexed="81"/>
            <rFont val="ＭＳ Ｐゴシック"/>
            <family val="3"/>
            <charset val="128"/>
          </rPr>
          <t xml:space="preserve">
</t>
        </r>
      </text>
    </comment>
    <comment ref="F39" authorId="0" shapeId="0" xr:uid="{00000000-0006-0000-0300-000007000000}">
      <text>
        <r>
          <rPr>
            <b/>
            <sz val="9"/>
            <color indexed="81"/>
            <rFont val="ＭＳ Ｐゴシック"/>
            <family val="3"/>
            <charset val="128"/>
          </rPr>
          <t>自動計算します</t>
        </r>
        <r>
          <rPr>
            <sz val="9"/>
            <color indexed="81"/>
            <rFont val="ＭＳ Ｐゴシック"/>
            <family val="3"/>
            <charset val="128"/>
          </rPr>
          <t xml:space="preserve">
</t>
        </r>
      </text>
    </comment>
    <comment ref="I39" authorId="0" shapeId="0" xr:uid="{00000000-0006-0000-0300-000008000000}">
      <text>
        <r>
          <rPr>
            <b/>
            <sz val="9"/>
            <color indexed="81"/>
            <rFont val="ＭＳ Ｐゴシック"/>
            <family val="3"/>
            <charset val="128"/>
          </rPr>
          <t>自動計算します</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00000000-0006-0000-0400-000001000000}">
      <text>
        <r>
          <rPr>
            <b/>
            <sz val="9"/>
            <color indexed="81"/>
            <rFont val="ＭＳ Ｐゴシック"/>
            <family val="3"/>
            <charset val="128"/>
          </rPr>
          <t>自動計算します</t>
        </r>
      </text>
    </comment>
    <comment ref="P13" authorId="0" shapeId="0" xr:uid="{00000000-0006-0000-0400-000002000000}">
      <text>
        <r>
          <rPr>
            <b/>
            <sz val="9"/>
            <color indexed="81"/>
            <rFont val="ＭＳ Ｐゴシック"/>
            <family val="3"/>
            <charset val="128"/>
          </rPr>
          <t>自動計算します</t>
        </r>
        <r>
          <rPr>
            <sz val="9"/>
            <color indexed="81"/>
            <rFont val="ＭＳ Ｐゴシック"/>
            <family val="3"/>
            <charset val="128"/>
          </rPr>
          <t xml:space="preserve">
</t>
        </r>
      </text>
    </comment>
    <comment ref="A16" authorId="0" shapeId="0" xr:uid="{00000000-0006-0000-0400-000003000000}">
      <text>
        <r>
          <rPr>
            <b/>
            <sz val="9"/>
            <color indexed="81"/>
            <rFont val="ＭＳ Ｐゴシック"/>
            <family val="3"/>
            <charset val="128"/>
          </rPr>
          <t>毎月返済額が
約8万円の場合、金利2.0％、返済期間35年なら、借入可能額は2420万円となります</t>
        </r>
      </text>
    </comment>
    <comment ref="A21" authorId="0" shapeId="0" xr:uid="{00000000-0006-0000-0400-000004000000}">
      <text>
        <r>
          <rPr>
            <b/>
            <sz val="9"/>
            <color indexed="81"/>
            <rFont val="ＭＳ Ｐゴシック"/>
            <family val="3"/>
            <charset val="128"/>
          </rPr>
          <t>上の借入可能額（Ｂ）の表から該当する数字を入力します</t>
        </r>
      </text>
    </comment>
    <comment ref="P21" authorId="0" shapeId="0" xr:uid="{00000000-0006-0000-0400-000005000000}">
      <text>
        <r>
          <rPr>
            <b/>
            <sz val="9"/>
            <color indexed="81"/>
            <rFont val="ＭＳ Ｐゴシック"/>
            <family val="3"/>
            <charset val="128"/>
          </rPr>
          <t>自動計算します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3" authorId="0" shapeId="0" xr:uid="{00000000-0006-0000-0500-000001000000}">
      <text>
        <r>
          <rPr>
            <b/>
            <sz val="9"/>
            <color indexed="81"/>
            <rFont val="ＭＳ Ｐゴシック"/>
            <family val="3"/>
            <charset val="128"/>
          </rPr>
          <t>自動計算します</t>
        </r>
      </text>
    </comment>
    <comment ref="N13" authorId="0" shapeId="0" xr:uid="{00000000-0006-0000-0500-000002000000}">
      <text>
        <r>
          <rPr>
            <b/>
            <sz val="9"/>
            <color indexed="81"/>
            <rFont val="ＭＳ Ｐゴシック"/>
            <family val="3"/>
            <charset val="128"/>
          </rPr>
          <t>自動計算します</t>
        </r>
      </text>
    </comment>
    <comment ref="V13" authorId="0" shapeId="0" xr:uid="{00000000-0006-0000-0500-000003000000}">
      <text>
        <r>
          <rPr>
            <b/>
            <sz val="9"/>
            <color indexed="81"/>
            <rFont val="ＭＳ Ｐゴシック"/>
            <family val="3"/>
            <charset val="128"/>
          </rPr>
          <t>自動計算します</t>
        </r>
      </text>
    </comment>
    <comment ref="V28" authorId="0" shapeId="0" xr:uid="{00000000-0006-0000-0500-000004000000}">
      <text>
        <r>
          <rPr>
            <b/>
            <sz val="9"/>
            <color indexed="81"/>
            <rFont val="ＭＳ Ｐゴシック"/>
            <family val="3"/>
            <charset val="128"/>
          </rPr>
          <t>不足額は赤字でマイナス表示されます。差引プラスの場合は（不足額）0と表示されます</t>
        </r>
      </text>
    </comment>
    <comment ref="H31" authorId="0" shapeId="0" xr:uid="{00000000-0006-0000-0500-000005000000}">
      <text>
        <r>
          <rPr>
            <b/>
            <sz val="9"/>
            <color indexed="81"/>
            <rFont val="ＭＳ Ｐゴシック"/>
            <family val="3"/>
            <charset val="128"/>
          </rPr>
          <t>リタイア予定年齢時の平均余命などを入力してください</t>
        </r>
      </text>
    </comment>
    <comment ref="N31" authorId="0" shapeId="0" xr:uid="{00000000-0006-0000-0500-000006000000}">
      <text>
        <r>
          <rPr>
            <b/>
            <sz val="9"/>
            <color indexed="81"/>
            <rFont val="ＭＳ Ｐゴシック"/>
            <family val="3"/>
            <charset val="128"/>
          </rPr>
          <t>リタイア後に予想されるイベントにかかる金額の合計を記入してください</t>
        </r>
        <r>
          <rPr>
            <sz val="9"/>
            <color indexed="81"/>
            <rFont val="ＭＳ Ｐゴシック"/>
            <family val="3"/>
            <charset val="128"/>
          </rPr>
          <t xml:space="preserve">
</t>
        </r>
      </text>
    </comment>
    <comment ref="V31" authorId="0" shapeId="0" xr:uid="{00000000-0006-0000-0500-000007000000}">
      <text>
        <r>
          <rPr>
            <b/>
            <sz val="9"/>
            <color indexed="81"/>
            <rFont val="ＭＳ Ｐゴシック"/>
            <family val="3"/>
            <charset val="128"/>
          </rPr>
          <t>不足額は赤字でマイナス表示されます。差引プラスの場合は（不足額）0と表示されます</t>
        </r>
      </text>
    </comment>
    <comment ref="N34" authorId="0" shapeId="0" xr:uid="{00000000-0006-0000-0500-000008000000}">
      <text>
        <r>
          <rPr>
            <b/>
            <sz val="9"/>
            <color indexed="81"/>
            <rFont val="ＭＳ Ｐゴシック"/>
            <family val="3"/>
            <charset val="128"/>
          </rPr>
          <t>不足額は赤字でマイナス表示されます。黒字の場合は余裕があると考えられます。</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600-000001000000}">
      <text>
        <r>
          <rPr>
            <b/>
            <sz val="9"/>
            <color indexed="81"/>
            <rFont val="ＭＳ Ｐゴシック"/>
            <family val="3"/>
            <charset val="128"/>
          </rPr>
          <t>プルダウンして選択してください</t>
        </r>
      </text>
    </comment>
    <comment ref="J6" authorId="0" shapeId="0" xr:uid="{00000000-0006-0000-0600-000002000000}">
      <text>
        <r>
          <rPr>
            <b/>
            <sz val="9"/>
            <color indexed="81"/>
            <rFont val="ＭＳ Ｐゴシック"/>
            <family val="3"/>
            <charset val="128"/>
          </rPr>
          <t>下表から希望の金利と期間がクロスするセルの金額を入力してください</t>
        </r>
      </text>
    </comment>
    <comment ref="M6" authorId="0" shapeId="0" xr:uid="{00000000-0006-0000-0600-000003000000}">
      <text>
        <r>
          <rPr>
            <b/>
            <sz val="9"/>
            <color indexed="81"/>
            <rFont val="ＭＳ Ｐゴシック"/>
            <family val="3"/>
            <charset val="128"/>
          </rPr>
          <t>自動計算されます</t>
        </r>
      </text>
    </comment>
    <comment ref="O6" authorId="0" shapeId="0" xr:uid="{00000000-0006-0000-0600-000004000000}">
      <text>
        <r>
          <rPr>
            <b/>
            <sz val="9"/>
            <color indexed="81"/>
            <rFont val="ＭＳ Ｐゴシック"/>
            <family val="3"/>
            <charset val="128"/>
          </rPr>
          <t>自動計算されます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00000000-0006-0000-0800-000001000000}">
      <text>
        <r>
          <rPr>
            <b/>
            <sz val="9"/>
            <color indexed="81"/>
            <rFont val="ＭＳ Ｐゴシック"/>
            <family val="3"/>
            <charset val="128"/>
          </rPr>
          <t>自動計算されます</t>
        </r>
      </text>
    </comment>
    <comment ref="C17" authorId="0" shapeId="0" xr:uid="{00000000-0006-0000-0800-000002000000}">
      <text>
        <r>
          <rPr>
            <b/>
            <sz val="9"/>
            <color indexed="81"/>
            <rFont val="ＭＳ Ｐゴシック"/>
            <family val="3"/>
            <charset val="128"/>
          </rPr>
          <t>予想される月収×12カ月×働く年数など、収入の総合計を入力してください</t>
        </r>
      </text>
    </comment>
    <comment ref="C18" authorId="0" shapeId="0" xr:uid="{00000000-0006-0000-0800-000003000000}">
      <text>
        <r>
          <rPr>
            <b/>
            <sz val="9"/>
            <color indexed="81"/>
            <rFont val="ＭＳ Ｐゴシック"/>
            <family val="3"/>
            <charset val="128"/>
          </rPr>
          <t>遺族年金額×受け取れる年数など、遺族年金の総合計を入力してください</t>
        </r>
      </text>
    </comment>
    <comment ref="C19" authorId="0" shapeId="0" xr:uid="{00000000-0006-0000-0800-000004000000}">
      <text>
        <r>
          <rPr>
            <b/>
            <sz val="9"/>
            <color indexed="81"/>
            <rFont val="ＭＳ Ｐゴシック"/>
            <family val="3"/>
            <charset val="128"/>
          </rPr>
          <t xml:space="preserve">65歳以降に受け取れる老齢年金の年額×65歳時点の平均余命など、老齢年金の総合計を入力してください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1068627-BD55-4428-8947-90877A0532C8}">
      <text>
        <r>
          <rPr>
            <b/>
            <sz val="9"/>
            <color indexed="81"/>
            <rFont val="MS P ゴシック"/>
            <family val="3"/>
            <charset val="128"/>
          </rPr>
          <t xml:space="preserve">数値を入れてください。単位は自動で表示されます
</t>
        </r>
      </text>
    </comment>
    <comment ref="E11" authorId="0" shapeId="0" xr:uid="{E2B689D2-9D79-4A28-B66E-08A978B980F3}">
      <text>
        <r>
          <rPr>
            <b/>
            <sz val="9"/>
            <color indexed="81"/>
            <rFont val="MS P ゴシック"/>
            <family val="3"/>
            <charset val="128"/>
          </rPr>
          <t>数値を入れてください。単位は自動で表示されます</t>
        </r>
      </text>
    </comment>
    <comment ref="G11" authorId="0" shapeId="0" xr:uid="{792B673B-FFB2-4A77-9C19-3EF87B2E6A62}">
      <text>
        <r>
          <rPr>
            <b/>
            <sz val="9"/>
            <color indexed="81"/>
            <rFont val="MS P ゴシック"/>
            <family val="3"/>
            <charset val="128"/>
          </rPr>
          <t>数値を入れてください。単位は自動で表示されます</t>
        </r>
      </text>
    </comment>
    <comment ref="D18" authorId="0" shapeId="0" xr:uid="{3367A3C3-408D-4E62-ABD7-0BC83FB8ABDD}">
      <text>
        <r>
          <rPr>
            <b/>
            <sz val="9"/>
            <color indexed="81"/>
            <rFont val="MS P ゴシック"/>
            <family val="3"/>
            <charset val="128"/>
          </rPr>
          <t>自動計算します</t>
        </r>
      </text>
    </comment>
    <comment ref="E18" authorId="0" shapeId="0" xr:uid="{49AAB09D-C22E-4418-87C6-0648B444A5E1}">
      <text>
        <r>
          <rPr>
            <b/>
            <sz val="9"/>
            <color indexed="81"/>
            <rFont val="MS P ゴシック"/>
            <family val="3"/>
            <charset val="128"/>
          </rPr>
          <t>自動計算します</t>
        </r>
      </text>
    </comment>
  </commentList>
</comments>
</file>

<file path=xl/sharedStrings.xml><?xml version="1.0" encoding="utf-8"?>
<sst xmlns="http://schemas.openxmlformats.org/spreadsheetml/2006/main" count="749" uniqueCount="347">
  <si>
    <t>今後のライフイベントとかかる費用</t>
    <rPh sb="0" eb="2">
      <t>コンゴ</t>
    </rPh>
    <rPh sb="14" eb="16">
      <t>ヒヨウ</t>
    </rPh>
    <phoneticPr fontId="1"/>
  </si>
  <si>
    <t>今から20年先までの自分と家族の暮らしをイメージしながら</t>
    <rPh sb="0" eb="1">
      <t>イマ</t>
    </rPh>
    <rPh sb="5" eb="7">
      <t>ネンサキ</t>
    </rPh>
    <rPh sb="10" eb="12">
      <t>ジブン</t>
    </rPh>
    <rPh sb="13" eb="15">
      <t>カゾク</t>
    </rPh>
    <rPh sb="16" eb="17">
      <t>ク</t>
    </rPh>
    <phoneticPr fontId="1"/>
  </si>
  <si>
    <t>先々のライフイベントとかかる費用を書き出してみましょう。</t>
    <rPh sb="0" eb="2">
      <t>サキザキ</t>
    </rPh>
    <rPh sb="14" eb="16">
      <t>ヒヨウ</t>
    </rPh>
    <rPh sb="17" eb="18">
      <t>カ</t>
    </rPh>
    <rPh sb="19" eb="20">
      <t>ダ</t>
    </rPh>
    <phoneticPr fontId="1"/>
  </si>
  <si>
    <t>＜記入例＞</t>
    <rPh sb="1" eb="3">
      <t>キニュウ</t>
    </rPh>
    <rPh sb="3" eb="4">
      <t>レイ</t>
    </rPh>
    <phoneticPr fontId="1"/>
  </si>
  <si>
    <t>家族の年齢</t>
    <rPh sb="0" eb="2">
      <t>カゾク</t>
    </rPh>
    <rPh sb="3" eb="5">
      <t>ネンレイ</t>
    </rPh>
    <phoneticPr fontId="1"/>
  </si>
  <si>
    <t>長男</t>
    <rPh sb="0" eb="2">
      <t>チョウナン</t>
    </rPh>
    <phoneticPr fontId="1"/>
  </si>
  <si>
    <t>次男</t>
    <rPh sb="0" eb="2">
      <t>ジナン</t>
    </rPh>
    <phoneticPr fontId="1"/>
  </si>
  <si>
    <t>長女</t>
    <rPh sb="0" eb="2">
      <t>チョウジョ</t>
    </rPh>
    <phoneticPr fontId="1"/>
  </si>
  <si>
    <t>ライフイベント</t>
    <phoneticPr fontId="1"/>
  </si>
  <si>
    <t>かかるお金</t>
    <rPh sb="4" eb="5">
      <t>カネ</t>
    </rPh>
    <phoneticPr fontId="1"/>
  </si>
  <si>
    <t>長男、次男七五三</t>
    <rPh sb="0" eb="2">
      <t>チョウナン</t>
    </rPh>
    <rPh sb="3" eb="5">
      <t>ジナン</t>
    </rPh>
    <rPh sb="5" eb="8">
      <t>シチゴサン</t>
    </rPh>
    <phoneticPr fontId="1"/>
  </si>
  <si>
    <t>15万円</t>
    <rPh sb="2" eb="4">
      <t>マンエン</t>
    </rPh>
    <phoneticPr fontId="1"/>
  </si>
  <si>
    <t>次男幼稚園入園</t>
    <rPh sb="0" eb="2">
      <t>ジナン</t>
    </rPh>
    <rPh sb="2" eb="5">
      <t>ヨウチエン</t>
    </rPh>
    <rPh sb="5" eb="7">
      <t>ニュウエン</t>
    </rPh>
    <phoneticPr fontId="1"/>
  </si>
  <si>
    <t>入園費5万円</t>
    <rPh sb="0" eb="2">
      <t>ニュウエン</t>
    </rPh>
    <rPh sb="2" eb="3">
      <t>ヒ</t>
    </rPh>
    <rPh sb="4" eb="6">
      <t>マンエン</t>
    </rPh>
    <phoneticPr fontId="1"/>
  </si>
  <si>
    <t>長男小学校入学、次男七五三</t>
    <rPh sb="0" eb="2">
      <t>チョウナン</t>
    </rPh>
    <rPh sb="2" eb="5">
      <t>ショウガッコウ</t>
    </rPh>
    <rPh sb="5" eb="7">
      <t>ニュウガク</t>
    </rPh>
    <rPh sb="8" eb="10">
      <t>ジナン</t>
    </rPh>
    <rPh sb="10" eb="13">
      <t>シチゴサン</t>
    </rPh>
    <phoneticPr fontId="1"/>
  </si>
  <si>
    <t>入学費用8万円、七五三5万円</t>
    <rPh sb="0" eb="2">
      <t>ニュウガク</t>
    </rPh>
    <rPh sb="2" eb="4">
      <t>ヒヨウ</t>
    </rPh>
    <rPh sb="5" eb="7">
      <t>マンエン</t>
    </rPh>
    <rPh sb="8" eb="11">
      <t>シチゴサン</t>
    </rPh>
    <rPh sb="12" eb="14">
      <t>マンエン</t>
    </rPh>
    <phoneticPr fontId="1"/>
  </si>
  <si>
    <t xml:space="preserve">
年</t>
    <rPh sb="1" eb="2">
      <t>ネン</t>
    </rPh>
    <phoneticPr fontId="1"/>
  </si>
  <si>
    <t>第一子</t>
    <rPh sb="0" eb="1">
      <t>ダイ</t>
    </rPh>
    <rPh sb="1" eb="3">
      <t>イッシ</t>
    </rPh>
    <phoneticPr fontId="1"/>
  </si>
  <si>
    <t>日本FP協会</t>
    <rPh sb="0" eb="2">
      <t>ニホン</t>
    </rPh>
    <rPh sb="4" eb="6">
      <t>キョウカイ</t>
    </rPh>
    <phoneticPr fontId="1"/>
  </si>
  <si>
    <t>年間の収入と支出を書き出そう</t>
    <rPh sb="0" eb="2">
      <t>ネンカン</t>
    </rPh>
    <rPh sb="3" eb="5">
      <t>シュウニュウ</t>
    </rPh>
    <rPh sb="6" eb="8">
      <t>シシュツ</t>
    </rPh>
    <rPh sb="9" eb="10">
      <t>カ</t>
    </rPh>
    <rPh sb="11" eb="12">
      <t>ダ</t>
    </rPh>
    <phoneticPr fontId="1"/>
  </si>
  <si>
    <t>年間収入から年間支出を差し引いてみると、家計が赤字か黒字かがわかります。</t>
    <rPh sb="0" eb="2">
      <t>ネンカン</t>
    </rPh>
    <rPh sb="2" eb="4">
      <t>シュウニュウ</t>
    </rPh>
    <rPh sb="6" eb="8">
      <t>ネンカン</t>
    </rPh>
    <rPh sb="8" eb="10">
      <t>シシュツ</t>
    </rPh>
    <rPh sb="11" eb="12">
      <t>サ</t>
    </rPh>
    <rPh sb="13" eb="14">
      <t>ヒ</t>
    </rPh>
    <rPh sb="20" eb="22">
      <t>カケイ</t>
    </rPh>
    <rPh sb="23" eb="25">
      <t>アカジ</t>
    </rPh>
    <rPh sb="26" eb="28">
      <t>クロジ</t>
    </rPh>
    <phoneticPr fontId="1"/>
  </si>
  <si>
    <t>既婚者の場合はこちら</t>
    <rPh sb="0" eb="3">
      <t>キコンシャ</t>
    </rPh>
    <rPh sb="4" eb="6">
      <t>バアイ</t>
    </rPh>
    <phoneticPr fontId="1"/>
  </si>
  <si>
    <t>単身者の場合はこちら</t>
    <rPh sb="0" eb="3">
      <t>タンシンシャ</t>
    </rPh>
    <rPh sb="4" eb="6">
      <t>バアイ</t>
    </rPh>
    <phoneticPr fontId="1"/>
  </si>
  <si>
    <t>収入金額</t>
    <rPh sb="0" eb="2">
      <t>シュウニュウ</t>
    </rPh>
    <rPh sb="2" eb="4">
      <t>キンガク</t>
    </rPh>
    <phoneticPr fontId="1"/>
  </si>
  <si>
    <t>所得税</t>
    <rPh sb="0" eb="3">
      <t>ショトクゼイ</t>
    </rPh>
    <phoneticPr fontId="1"/>
  </si>
  <si>
    <t>社会保険料</t>
    <rPh sb="0" eb="2">
      <t>シャカイ</t>
    </rPh>
    <rPh sb="2" eb="5">
      <t>ホケンリョウ</t>
    </rPh>
    <phoneticPr fontId="1"/>
  </si>
  <si>
    <t>住民税</t>
    <rPh sb="0" eb="3">
      <t>ジュウミンゼイ</t>
    </rPh>
    <phoneticPr fontId="1"/>
  </si>
  <si>
    <t>万円</t>
    <rPh sb="0" eb="2">
      <t>マンエン</t>
    </rPh>
    <phoneticPr fontId="1"/>
  </si>
  <si>
    <t>－</t>
    <phoneticPr fontId="1"/>
  </si>
  <si>
    <t>＋</t>
    <phoneticPr fontId="1"/>
  </si>
  <si>
    <t>＝</t>
    <phoneticPr fontId="1"/>
  </si>
  <si>
    <r>
      <rPr>
        <sz val="11"/>
        <color indexed="8"/>
        <rFont val="ＭＳ Ｐゴシック"/>
        <family val="3"/>
        <charset val="128"/>
      </rPr>
      <t>年間の手取り収入</t>
    </r>
    <r>
      <rPr>
        <sz val="10"/>
        <color indexed="8"/>
        <rFont val="ＭＳ Ｐゴシック"/>
        <family val="3"/>
        <charset val="128"/>
      </rPr>
      <t xml:space="preserve">
</t>
    </r>
    <r>
      <rPr>
        <sz val="8"/>
        <color indexed="8"/>
        <rFont val="ＭＳ Ｐゴシック"/>
        <family val="3"/>
        <charset val="128"/>
      </rPr>
      <t>（可処分所得）</t>
    </r>
    <rPh sb="0" eb="2">
      <t>ネンカン</t>
    </rPh>
    <rPh sb="3" eb="5">
      <t>テド</t>
    </rPh>
    <rPh sb="6" eb="8">
      <t>シュウニュウ</t>
    </rPh>
    <rPh sb="10" eb="13">
      <t>カショブン</t>
    </rPh>
    <rPh sb="13" eb="15">
      <t>ショトク</t>
    </rPh>
    <phoneticPr fontId="1"/>
  </si>
  <si>
    <t xml:space="preserve">
万円</t>
    <rPh sb="1" eb="3">
      <t>マンエン</t>
    </rPh>
    <phoneticPr fontId="1"/>
  </si>
  <si>
    <t>＋</t>
    <phoneticPr fontId="1"/>
  </si>
  <si>
    <r>
      <rPr>
        <b/>
        <sz val="11"/>
        <color indexed="53"/>
        <rFont val="ＭＳ Ｐゴシック"/>
        <family val="3"/>
        <charset val="128"/>
      </rPr>
      <t>●</t>
    </r>
    <r>
      <rPr>
        <b/>
        <sz val="11"/>
        <color indexed="8"/>
        <rFont val="ＭＳ Ｐゴシック"/>
        <family val="3"/>
        <charset val="128"/>
      </rPr>
      <t>年間の収入</t>
    </r>
    <rPh sb="1" eb="3">
      <t>ネンカン</t>
    </rPh>
    <rPh sb="4" eb="6">
      <t>シュウニュウ</t>
    </rPh>
    <phoneticPr fontId="1"/>
  </si>
  <si>
    <r>
      <rPr>
        <b/>
        <sz val="11"/>
        <color indexed="53"/>
        <rFont val="ＭＳ Ｐゴシック"/>
        <family val="3"/>
        <charset val="128"/>
      </rPr>
      <t>●</t>
    </r>
    <r>
      <rPr>
        <b/>
        <sz val="11"/>
        <color indexed="8"/>
        <rFont val="ＭＳ Ｐゴシック"/>
        <family val="3"/>
        <charset val="128"/>
      </rPr>
      <t>年間の支出</t>
    </r>
    <rPh sb="1" eb="3">
      <t>ネンカン</t>
    </rPh>
    <rPh sb="4" eb="6">
      <t>シシュツ</t>
    </rPh>
    <phoneticPr fontId="1"/>
  </si>
  <si>
    <t>支出項目</t>
    <rPh sb="0" eb="2">
      <t>シシュツ</t>
    </rPh>
    <rPh sb="2" eb="4">
      <t>コウモク</t>
    </rPh>
    <phoneticPr fontId="1"/>
  </si>
  <si>
    <t>内容</t>
    <rPh sb="0" eb="2">
      <t>ナイヨウ</t>
    </rPh>
    <phoneticPr fontId="1"/>
  </si>
  <si>
    <t>毎月の支出①</t>
    <rPh sb="0" eb="2">
      <t>マイツキ</t>
    </rPh>
    <rPh sb="3" eb="5">
      <t>シシュツ</t>
    </rPh>
    <phoneticPr fontId="1"/>
  </si>
  <si>
    <t>基本生活費</t>
    <rPh sb="0" eb="2">
      <t>キホン</t>
    </rPh>
    <rPh sb="2" eb="5">
      <t>セイカツヒ</t>
    </rPh>
    <phoneticPr fontId="1"/>
  </si>
  <si>
    <t>住居関連費</t>
    <rPh sb="0" eb="2">
      <t>ジュウキョ</t>
    </rPh>
    <rPh sb="2" eb="4">
      <t>カンレン</t>
    </rPh>
    <rPh sb="4" eb="5">
      <t>ヒ</t>
    </rPh>
    <phoneticPr fontId="1"/>
  </si>
  <si>
    <t>車両費</t>
    <rPh sb="0" eb="2">
      <t>シャリョウ</t>
    </rPh>
    <rPh sb="2" eb="3">
      <t>ヒ</t>
    </rPh>
    <phoneticPr fontId="1"/>
  </si>
  <si>
    <t>教育費</t>
    <rPh sb="0" eb="3">
      <t>キョウイクヒ</t>
    </rPh>
    <phoneticPr fontId="1"/>
  </si>
  <si>
    <t>保険料</t>
    <rPh sb="0" eb="3">
      <t>ホケンリョウ</t>
    </rPh>
    <phoneticPr fontId="1"/>
  </si>
  <si>
    <t>その他の支出</t>
    <rPh sb="2" eb="3">
      <t>タ</t>
    </rPh>
    <rPh sb="4" eb="6">
      <t>シシュツ</t>
    </rPh>
    <phoneticPr fontId="1"/>
  </si>
  <si>
    <t>年に数回の支出②</t>
    <rPh sb="0" eb="1">
      <t>ネン</t>
    </rPh>
    <rPh sb="2" eb="4">
      <t>スウカイ</t>
    </rPh>
    <rPh sb="5" eb="7">
      <t>シシュツ</t>
    </rPh>
    <phoneticPr fontId="1"/>
  </si>
  <si>
    <t>年間の支出
①×12＋②</t>
    <rPh sb="0" eb="2">
      <t>ネンカン</t>
    </rPh>
    <rPh sb="3" eb="5">
      <t>シシュツ</t>
    </rPh>
    <phoneticPr fontId="1"/>
  </si>
  <si>
    <t>年間収入合計</t>
    <rPh sb="0" eb="2">
      <t>ネンカン</t>
    </rPh>
    <rPh sb="2" eb="4">
      <t>シュウニュウ</t>
    </rPh>
    <rPh sb="4" eb="6">
      <t>ゴウケイ</t>
    </rPh>
    <phoneticPr fontId="1"/>
  </si>
  <si>
    <t>年間支出合計</t>
    <rPh sb="0" eb="2">
      <t>ネンカン</t>
    </rPh>
    <rPh sb="2" eb="4">
      <t>シシュツ</t>
    </rPh>
    <rPh sb="4" eb="6">
      <t>ゴウケイ</t>
    </rPh>
    <phoneticPr fontId="1"/>
  </si>
  <si>
    <t>住宅ローン、管理費、
積立金、固定資産税など</t>
    <rPh sb="0" eb="2">
      <t>ジュウタク</t>
    </rPh>
    <rPh sb="6" eb="9">
      <t>カンリヒ</t>
    </rPh>
    <rPh sb="11" eb="13">
      <t>ツミタテ</t>
    </rPh>
    <rPh sb="13" eb="14">
      <t>キン</t>
    </rPh>
    <rPh sb="15" eb="17">
      <t>コテイ</t>
    </rPh>
    <rPh sb="17" eb="20">
      <t>シサンゼイ</t>
    </rPh>
    <phoneticPr fontId="1"/>
  </si>
  <si>
    <t>食費、水道光熱費、
通信費、日用雑貨費、
教養娯楽費など</t>
    <phoneticPr fontId="1"/>
  </si>
  <si>
    <t>学校教育費、塾代、
習い事の費用など</t>
    <rPh sb="0" eb="2">
      <t>ガッコウ</t>
    </rPh>
    <rPh sb="2" eb="5">
      <t>キョウイクヒ</t>
    </rPh>
    <rPh sb="6" eb="7">
      <t>ジュク</t>
    </rPh>
    <rPh sb="7" eb="8">
      <t>ダイ</t>
    </rPh>
    <rPh sb="10" eb="11">
      <t>ナラ</t>
    </rPh>
    <rPh sb="12" eb="13">
      <t>ゴト</t>
    </rPh>
    <rPh sb="14" eb="16">
      <t>ヒヨウ</t>
    </rPh>
    <phoneticPr fontId="1"/>
  </si>
  <si>
    <t>1年間に貯蓄できる額</t>
    <rPh sb="1" eb="3">
      <t>ネンカン</t>
    </rPh>
    <rPh sb="4" eb="6">
      <t>チョチク</t>
    </rPh>
    <rPh sb="9" eb="10">
      <t>ガク</t>
    </rPh>
    <phoneticPr fontId="1"/>
  </si>
  <si>
    <t>バランスシートとはある時点での資産と負債の状況を示したものです。</t>
    <rPh sb="11" eb="13">
      <t>ジテン</t>
    </rPh>
    <rPh sb="15" eb="17">
      <t>シサン</t>
    </rPh>
    <rPh sb="18" eb="20">
      <t>フサイ</t>
    </rPh>
    <rPh sb="21" eb="23">
      <t>ジョウキョウ</t>
    </rPh>
    <rPh sb="24" eb="25">
      <t>シメ</t>
    </rPh>
    <phoneticPr fontId="1"/>
  </si>
  <si>
    <t>資産と負債の差額が、本当の意味での資産といえる「純資産」となります。</t>
    <rPh sb="0" eb="2">
      <t>シサン</t>
    </rPh>
    <rPh sb="3" eb="5">
      <t>フサイ</t>
    </rPh>
    <rPh sb="6" eb="8">
      <t>サガク</t>
    </rPh>
    <rPh sb="10" eb="12">
      <t>ホントウ</t>
    </rPh>
    <rPh sb="13" eb="15">
      <t>イミ</t>
    </rPh>
    <rPh sb="17" eb="19">
      <t>シサン</t>
    </rPh>
    <rPh sb="24" eb="27">
      <t>ジュンシサン</t>
    </rPh>
    <phoneticPr fontId="1"/>
  </si>
  <si>
    <t>この「純資産」を確認するためにも、この機会に資産と負債を洗い出してみましょう。</t>
    <rPh sb="3" eb="6">
      <t>ジュンシサン</t>
    </rPh>
    <rPh sb="8" eb="10">
      <t>カクニン</t>
    </rPh>
    <rPh sb="19" eb="21">
      <t>キカイ</t>
    </rPh>
    <rPh sb="22" eb="24">
      <t>シサン</t>
    </rPh>
    <rPh sb="25" eb="27">
      <t>フサイ</t>
    </rPh>
    <rPh sb="28" eb="29">
      <t>アラ</t>
    </rPh>
    <rPh sb="30" eb="31">
      <t>ダ</t>
    </rPh>
    <phoneticPr fontId="1"/>
  </si>
  <si>
    <t>現金</t>
    <rPh sb="0" eb="2">
      <t>ゲンキン</t>
    </rPh>
    <phoneticPr fontId="1"/>
  </si>
  <si>
    <t>普通預金など</t>
    <rPh sb="0" eb="2">
      <t>フツウ</t>
    </rPh>
    <rPh sb="2" eb="4">
      <t>ヨキン</t>
    </rPh>
    <phoneticPr fontId="1"/>
  </si>
  <si>
    <t>定期性預金</t>
    <rPh sb="0" eb="3">
      <t>テイキセイ</t>
    </rPh>
    <rPh sb="3" eb="5">
      <t>ヨキン</t>
    </rPh>
    <phoneticPr fontId="1"/>
  </si>
  <si>
    <t>貯蓄型の保険</t>
    <rPh sb="0" eb="3">
      <t>チョチクガタ</t>
    </rPh>
    <rPh sb="4" eb="6">
      <t>ホケン</t>
    </rPh>
    <phoneticPr fontId="1"/>
  </si>
  <si>
    <t>株式</t>
    <rPh sb="0" eb="2">
      <t>カブシキ</t>
    </rPh>
    <phoneticPr fontId="1"/>
  </si>
  <si>
    <t>債券</t>
    <rPh sb="0" eb="2">
      <t>サイケン</t>
    </rPh>
    <phoneticPr fontId="1"/>
  </si>
  <si>
    <t>投資信託</t>
    <rPh sb="0" eb="2">
      <t>トウシ</t>
    </rPh>
    <rPh sb="2" eb="4">
      <t>シンタク</t>
    </rPh>
    <phoneticPr fontId="1"/>
  </si>
  <si>
    <t>その他の投資商品</t>
    <rPh sb="2" eb="3">
      <t>タ</t>
    </rPh>
    <rPh sb="4" eb="6">
      <t>トウシ</t>
    </rPh>
    <rPh sb="6" eb="8">
      <t>ショウヒン</t>
    </rPh>
    <phoneticPr fontId="1"/>
  </si>
  <si>
    <t>その他</t>
    <rPh sb="2" eb="3">
      <t>タ</t>
    </rPh>
    <phoneticPr fontId="1"/>
  </si>
  <si>
    <t>住宅
（現在の市場価格）</t>
    <rPh sb="0" eb="2">
      <t>ジュウタク</t>
    </rPh>
    <rPh sb="4" eb="6">
      <t>ゲンザイ</t>
    </rPh>
    <rPh sb="7" eb="9">
      <t>シジョウ</t>
    </rPh>
    <rPh sb="9" eb="11">
      <t>カカク</t>
    </rPh>
    <phoneticPr fontId="1"/>
  </si>
  <si>
    <t>資　産</t>
    <rPh sb="0" eb="1">
      <t>シ</t>
    </rPh>
    <rPh sb="2" eb="3">
      <t>サン</t>
    </rPh>
    <phoneticPr fontId="1"/>
  </si>
  <si>
    <t>負　債</t>
    <rPh sb="0" eb="1">
      <t>フ</t>
    </rPh>
    <rPh sb="2" eb="3">
      <t>サイ</t>
    </rPh>
    <phoneticPr fontId="1"/>
  </si>
  <si>
    <t>住宅ローン</t>
    <rPh sb="0" eb="2">
      <t>ジュウタク</t>
    </rPh>
    <phoneticPr fontId="1"/>
  </si>
  <si>
    <t>自動車ローン</t>
    <rPh sb="0" eb="3">
      <t>ジドウシャ</t>
    </rPh>
    <phoneticPr fontId="1"/>
  </si>
  <si>
    <t>カードローン</t>
    <phoneticPr fontId="1"/>
  </si>
  <si>
    <t>奨学金</t>
    <rPh sb="0" eb="3">
      <t>ショウガクキン</t>
    </rPh>
    <phoneticPr fontId="1"/>
  </si>
  <si>
    <r>
      <t>資産合計　</t>
    </r>
    <r>
      <rPr>
        <b/>
        <sz val="14"/>
        <color indexed="9"/>
        <rFont val="ＭＳ Ｐゴシック"/>
        <family val="3"/>
        <charset val="128"/>
      </rPr>
      <t>A</t>
    </r>
    <rPh sb="0" eb="2">
      <t>シサン</t>
    </rPh>
    <rPh sb="2" eb="4">
      <t>ゴウケイ</t>
    </rPh>
    <phoneticPr fontId="1"/>
  </si>
  <si>
    <r>
      <t>負債合計</t>
    </r>
    <r>
      <rPr>
        <b/>
        <sz val="14"/>
        <color indexed="9"/>
        <rFont val="ＭＳ Ｐゴシック"/>
        <family val="3"/>
        <charset val="128"/>
      </rPr>
      <t>　B</t>
    </r>
    <rPh sb="0" eb="2">
      <t>フサイ</t>
    </rPh>
    <rPh sb="2" eb="4">
      <t>ゴウケイ</t>
    </rPh>
    <phoneticPr fontId="1"/>
  </si>
  <si>
    <t>家族全員の保険料</t>
    <rPh sb="0" eb="2">
      <t>カゾク</t>
    </rPh>
    <rPh sb="2" eb="4">
      <t>ゼンイン</t>
    </rPh>
    <rPh sb="5" eb="8">
      <t>ホケンリョウ</t>
    </rPh>
    <phoneticPr fontId="1"/>
  </si>
  <si>
    <t>教育費を見積もってみよう</t>
    <rPh sb="0" eb="3">
      <t>キョウイクヒ</t>
    </rPh>
    <rPh sb="4" eb="6">
      <t>ミツ</t>
    </rPh>
    <phoneticPr fontId="1"/>
  </si>
  <si>
    <t>1年</t>
    <rPh sb="1" eb="2">
      <t>ネン</t>
    </rPh>
    <phoneticPr fontId="1"/>
  </si>
  <si>
    <t>2年</t>
    <rPh sb="1" eb="2">
      <t>ネン</t>
    </rPh>
    <phoneticPr fontId="1"/>
  </si>
  <si>
    <t>幼稚園
保育園</t>
    <rPh sb="0" eb="3">
      <t>ヨウチエン</t>
    </rPh>
    <rPh sb="4" eb="7">
      <t>ホイクエン</t>
    </rPh>
    <phoneticPr fontId="1"/>
  </si>
  <si>
    <t>3年</t>
    <rPh sb="1" eb="2">
      <t>ネン</t>
    </rPh>
    <phoneticPr fontId="1"/>
  </si>
  <si>
    <t>小学校</t>
    <rPh sb="0" eb="3">
      <t>ショウガッコウ</t>
    </rPh>
    <phoneticPr fontId="1"/>
  </si>
  <si>
    <t>4年</t>
    <rPh sb="1" eb="2">
      <t>ネン</t>
    </rPh>
    <phoneticPr fontId="1"/>
  </si>
  <si>
    <t>5年</t>
    <rPh sb="1" eb="2">
      <t>ネン</t>
    </rPh>
    <phoneticPr fontId="1"/>
  </si>
  <si>
    <t>6年</t>
    <rPh sb="1" eb="2">
      <t>ネン</t>
    </rPh>
    <phoneticPr fontId="1"/>
  </si>
  <si>
    <t>高校</t>
    <rPh sb="0" eb="2">
      <t>コウコウ</t>
    </rPh>
    <phoneticPr fontId="1"/>
  </si>
  <si>
    <t>大学</t>
    <rPh sb="0" eb="2">
      <t>ダイガク</t>
    </rPh>
    <phoneticPr fontId="1"/>
  </si>
  <si>
    <t>子どもの進学プランが見えてきたら、公立か私立かを選び</t>
    <rPh sb="0" eb="1">
      <t>コ</t>
    </rPh>
    <rPh sb="4" eb="6">
      <t>シンガク</t>
    </rPh>
    <rPh sb="10" eb="11">
      <t>ミ</t>
    </rPh>
    <rPh sb="17" eb="19">
      <t>コウリツ</t>
    </rPh>
    <rPh sb="20" eb="22">
      <t>シリツ</t>
    </rPh>
    <rPh sb="24" eb="25">
      <t>エラ</t>
    </rPh>
    <phoneticPr fontId="1"/>
  </si>
  <si>
    <t>かかる教育費を見積もってみましょう。</t>
    <rPh sb="3" eb="6">
      <t>キョウイクヒ</t>
    </rPh>
    <rPh sb="7" eb="9">
      <t>ミツ</t>
    </rPh>
    <phoneticPr fontId="1"/>
  </si>
  <si>
    <t>第二子</t>
    <rPh sb="0" eb="1">
      <t>ダイ</t>
    </rPh>
    <rPh sb="1" eb="3">
      <t>ニシ</t>
    </rPh>
    <phoneticPr fontId="1"/>
  </si>
  <si>
    <t>第三子</t>
    <rPh sb="0" eb="1">
      <t>ダイ</t>
    </rPh>
    <rPh sb="1" eb="3">
      <t>サンシ</t>
    </rPh>
    <phoneticPr fontId="1"/>
  </si>
  <si>
    <t>教育費合計</t>
    <rPh sb="0" eb="3">
      <t>キョウイクヒ</t>
    </rPh>
    <rPh sb="3" eb="5">
      <t>ゴウケイ</t>
    </rPh>
    <phoneticPr fontId="1"/>
  </si>
  <si>
    <t>合計</t>
    <rPh sb="0" eb="2">
      <t>ゴウケイ</t>
    </rPh>
    <phoneticPr fontId="1"/>
  </si>
  <si>
    <t>マイホームの資金計画を立てよう</t>
    <rPh sb="6" eb="8">
      <t>シキン</t>
    </rPh>
    <rPh sb="8" eb="10">
      <t>ケイカク</t>
    </rPh>
    <rPh sb="11" eb="12">
      <t>タ</t>
    </rPh>
    <phoneticPr fontId="1"/>
  </si>
  <si>
    <t>緊急資金</t>
    <rPh sb="0" eb="2">
      <t>キンキュウ</t>
    </rPh>
    <rPh sb="2" eb="4">
      <t>シキン</t>
    </rPh>
    <phoneticPr fontId="1"/>
  </si>
  <si>
    <t>②無理なく払える毎月返済額をチェックしてみよう</t>
    <rPh sb="1" eb="3">
      <t>ムリ</t>
    </rPh>
    <rPh sb="5" eb="6">
      <t>ハラ</t>
    </rPh>
    <rPh sb="8" eb="10">
      <t>マイツキ</t>
    </rPh>
    <rPh sb="10" eb="12">
      <t>ヘンサイ</t>
    </rPh>
    <rPh sb="12" eb="13">
      <t>ガク</t>
    </rPh>
    <phoneticPr fontId="1"/>
  </si>
  <si>
    <t>現在の家賃/月</t>
    <rPh sb="0" eb="2">
      <t>ゲンザイ</t>
    </rPh>
    <rPh sb="3" eb="5">
      <t>ヤチン</t>
    </rPh>
    <rPh sb="6" eb="7">
      <t>ツキ</t>
    </rPh>
    <phoneticPr fontId="1"/>
  </si>
  <si>
    <t>無理なく払える
毎月返済額（A)</t>
    <rPh sb="0" eb="2">
      <t>ムリ</t>
    </rPh>
    <rPh sb="4" eb="5">
      <t>ハラ</t>
    </rPh>
    <rPh sb="8" eb="10">
      <t>マイツキ</t>
    </rPh>
    <rPh sb="10" eb="12">
      <t>ヘンサイ</t>
    </rPh>
    <rPh sb="12" eb="13">
      <t>ガク</t>
    </rPh>
    <phoneticPr fontId="1"/>
  </si>
  <si>
    <t>③買える物件の目安を計算してみよう</t>
    <rPh sb="1" eb="2">
      <t>カ</t>
    </rPh>
    <rPh sb="4" eb="6">
      <t>ブッケン</t>
    </rPh>
    <rPh sb="7" eb="9">
      <t>メヤス</t>
    </rPh>
    <rPh sb="10" eb="12">
      <t>ケイサン</t>
    </rPh>
    <phoneticPr fontId="1"/>
  </si>
  <si>
    <t>借入可能額（B)</t>
    <rPh sb="0" eb="2">
      <t>カリイレ</t>
    </rPh>
    <rPh sb="2" eb="5">
      <t>カノウガク</t>
    </rPh>
    <phoneticPr fontId="1"/>
  </si>
  <si>
    <t>諸費用の金額※</t>
    <rPh sb="0" eb="3">
      <t>ショヒヨウ</t>
    </rPh>
    <rPh sb="4" eb="6">
      <t>キンガク</t>
    </rPh>
    <phoneticPr fontId="1"/>
  </si>
  <si>
    <t>買える物件価格
の目安</t>
    <rPh sb="0" eb="1">
      <t>カ</t>
    </rPh>
    <rPh sb="3" eb="5">
      <t>ブッケン</t>
    </rPh>
    <rPh sb="5" eb="7">
      <t>カカク</t>
    </rPh>
    <rPh sb="9" eb="11">
      <t>メヤス</t>
    </rPh>
    <phoneticPr fontId="1"/>
  </si>
  <si>
    <t>住宅ローンを組むときに無理のない返済額はいくらなのか</t>
    <rPh sb="0" eb="2">
      <t>ジュウタク</t>
    </rPh>
    <rPh sb="6" eb="7">
      <t>ク</t>
    </rPh>
    <rPh sb="11" eb="13">
      <t>ムリ</t>
    </rPh>
    <rPh sb="16" eb="18">
      <t>ヘンサイ</t>
    </rPh>
    <rPh sb="18" eb="19">
      <t>ガク</t>
    </rPh>
    <phoneticPr fontId="1"/>
  </si>
  <si>
    <t>また、いくらくらいの物件が買えるのかを計算してみましょう。</t>
    <rPh sb="10" eb="12">
      <t>ブッケン</t>
    </rPh>
    <rPh sb="13" eb="14">
      <t>カ</t>
    </rPh>
    <rPh sb="19" eb="21">
      <t>ケイサン</t>
    </rPh>
    <phoneticPr fontId="1"/>
  </si>
  <si>
    <t>　●借入可能額（B)</t>
    <rPh sb="2" eb="4">
      <t>カリイレ</t>
    </rPh>
    <rPh sb="4" eb="7">
      <t>カノウガク</t>
    </rPh>
    <phoneticPr fontId="1"/>
  </si>
  <si>
    <t>老後の収入と支出から</t>
    <rPh sb="0" eb="2">
      <t>ロウゴ</t>
    </rPh>
    <rPh sb="3" eb="5">
      <t>シュウニュウ</t>
    </rPh>
    <rPh sb="6" eb="8">
      <t>シシュツ</t>
    </rPh>
    <phoneticPr fontId="1"/>
  </si>
  <si>
    <t>将来必要な備えの目安を確認しよう</t>
    <rPh sb="0" eb="2">
      <t>ショウライ</t>
    </rPh>
    <rPh sb="2" eb="4">
      <t>ヒツヨウ</t>
    </rPh>
    <rPh sb="5" eb="6">
      <t>ソナ</t>
    </rPh>
    <rPh sb="8" eb="10">
      <t>メヤス</t>
    </rPh>
    <rPh sb="11" eb="13">
      <t>カクニン</t>
    </rPh>
    <phoneticPr fontId="1"/>
  </si>
  <si>
    <t>まずは老後の収入と支出を予想して、老後に不足するお金の総額を算出します。</t>
    <rPh sb="3" eb="5">
      <t>ロウゴ</t>
    </rPh>
    <rPh sb="6" eb="8">
      <t>シュウニュウ</t>
    </rPh>
    <rPh sb="9" eb="11">
      <t>シシュツ</t>
    </rPh>
    <rPh sb="12" eb="14">
      <t>ヨソウ</t>
    </rPh>
    <rPh sb="17" eb="19">
      <t>ロウゴ</t>
    </rPh>
    <rPh sb="20" eb="22">
      <t>フソク</t>
    </rPh>
    <rPh sb="25" eb="26">
      <t>カネ</t>
    </rPh>
    <rPh sb="27" eb="29">
      <t>ソウガク</t>
    </rPh>
    <rPh sb="30" eb="32">
      <t>サンシュツ</t>
    </rPh>
    <phoneticPr fontId="1"/>
  </si>
  <si>
    <t>そのうえで退職時に手元にあるお金で補填しきれない、備えが必要な金額を計算しましょう。</t>
    <rPh sb="5" eb="7">
      <t>タイショク</t>
    </rPh>
    <rPh sb="7" eb="8">
      <t>ジ</t>
    </rPh>
    <rPh sb="9" eb="11">
      <t>テモト</t>
    </rPh>
    <rPh sb="15" eb="16">
      <t>カネ</t>
    </rPh>
    <rPh sb="17" eb="19">
      <t>ホテン</t>
    </rPh>
    <rPh sb="25" eb="26">
      <t>ソナ</t>
    </rPh>
    <rPh sb="28" eb="30">
      <t>ヒツヨウ</t>
    </rPh>
    <rPh sb="31" eb="33">
      <t>キンガク</t>
    </rPh>
    <rPh sb="34" eb="36">
      <t>ケイサン</t>
    </rPh>
    <phoneticPr fontId="1"/>
  </si>
  <si>
    <t>公的年金</t>
    <rPh sb="0" eb="2">
      <t>コウテキ</t>
    </rPh>
    <rPh sb="2" eb="4">
      <t>ネンキン</t>
    </rPh>
    <phoneticPr fontId="1"/>
  </si>
  <si>
    <t>企業年金</t>
    <rPh sb="0" eb="2">
      <t>キギョウ</t>
    </rPh>
    <rPh sb="2" eb="4">
      <t>ネンキン</t>
    </rPh>
    <phoneticPr fontId="1"/>
  </si>
  <si>
    <t>個人年金保険</t>
    <rPh sb="0" eb="2">
      <t>コジン</t>
    </rPh>
    <rPh sb="2" eb="4">
      <t>ネンキン</t>
    </rPh>
    <rPh sb="4" eb="6">
      <t>ホケン</t>
    </rPh>
    <phoneticPr fontId="1"/>
  </si>
  <si>
    <t>その他の収入</t>
    <rPh sb="2" eb="3">
      <t>タ</t>
    </rPh>
    <rPh sb="4" eb="6">
      <t>シュウニュウ</t>
    </rPh>
    <phoneticPr fontId="1"/>
  </si>
  <si>
    <t>計</t>
    <rPh sb="0" eb="1">
      <t>ケイ</t>
    </rPh>
    <phoneticPr fontId="1"/>
  </si>
  <si>
    <t xml:space="preserve">
円</t>
    <rPh sb="1" eb="2">
      <t>エン</t>
    </rPh>
    <phoneticPr fontId="1"/>
  </si>
  <si>
    <t>単身者の場合</t>
    <rPh sb="0" eb="3">
      <t>タンシンシャ</t>
    </rPh>
    <rPh sb="4" eb="6">
      <t>バアイ</t>
    </rPh>
    <phoneticPr fontId="1"/>
  </si>
  <si>
    <t>毎月の支出</t>
    <rPh sb="0" eb="2">
      <t>マイツキ</t>
    </rPh>
    <rPh sb="3" eb="5">
      <t>シシュツ</t>
    </rPh>
    <phoneticPr fontId="1"/>
  </si>
  <si>
    <t>娯楽費</t>
    <rPh sb="0" eb="3">
      <t>ゴラクヒ</t>
    </rPh>
    <phoneticPr fontId="1"/>
  </si>
  <si>
    <t>その他支出</t>
    <rPh sb="2" eb="3">
      <t>タ</t>
    </rPh>
    <rPh sb="3" eb="5">
      <t>シシュツ</t>
    </rPh>
    <phoneticPr fontId="1"/>
  </si>
  <si>
    <t>年間の特別支出</t>
    <rPh sb="0" eb="2">
      <t>ネンカン</t>
    </rPh>
    <rPh sb="3" eb="5">
      <t>トクベツ</t>
    </rPh>
    <rPh sb="5" eb="7">
      <t>シシュツ</t>
    </rPh>
    <phoneticPr fontId="1"/>
  </si>
  <si>
    <t>年払い保険料</t>
    <rPh sb="0" eb="2">
      <t>ネンバラ</t>
    </rPh>
    <rPh sb="3" eb="6">
      <t>ホケンリョウ</t>
    </rPh>
    <phoneticPr fontId="1"/>
  </si>
  <si>
    <t>自動車保険料</t>
    <rPh sb="0" eb="3">
      <t>ジドウシャ</t>
    </rPh>
    <rPh sb="3" eb="6">
      <t>ホケンリョウ</t>
    </rPh>
    <phoneticPr fontId="1"/>
  </si>
  <si>
    <t>固定資産税</t>
    <rPh sb="0" eb="2">
      <t>コテイ</t>
    </rPh>
    <rPh sb="2" eb="5">
      <t>シサンゼイ</t>
    </rPh>
    <phoneticPr fontId="1"/>
  </si>
  <si>
    <t>その他（　　　　　　）</t>
    <rPh sb="2" eb="3">
      <t>タ</t>
    </rPh>
    <phoneticPr fontId="1"/>
  </si>
  <si>
    <t>円</t>
    <rPh sb="0" eb="1">
      <t>エン</t>
    </rPh>
    <phoneticPr fontId="1"/>
  </si>
  <si>
    <t>今ある資金を4つに分類して</t>
    <rPh sb="0" eb="1">
      <t>イマ</t>
    </rPh>
    <rPh sb="3" eb="5">
      <t>シキン</t>
    </rPh>
    <rPh sb="9" eb="11">
      <t>ブンルイ</t>
    </rPh>
    <phoneticPr fontId="1"/>
  </si>
  <si>
    <t>書き出してみよう</t>
    <rPh sb="0" eb="1">
      <t>カ</t>
    </rPh>
    <rPh sb="2" eb="3">
      <t>ダ</t>
    </rPh>
    <phoneticPr fontId="1"/>
  </si>
  <si>
    <t>手持ちの資金を①生活資金、②使用予定資金、③余裕資金、④緊急資金</t>
    <rPh sb="0" eb="2">
      <t>テモ</t>
    </rPh>
    <rPh sb="4" eb="6">
      <t>シキン</t>
    </rPh>
    <rPh sb="8" eb="10">
      <t>セイカツ</t>
    </rPh>
    <rPh sb="10" eb="12">
      <t>シキン</t>
    </rPh>
    <rPh sb="14" eb="16">
      <t>シヨウ</t>
    </rPh>
    <rPh sb="16" eb="18">
      <t>ヨテイ</t>
    </rPh>
    <rPh sb="18" eb="20">
      <t>シキン</t>
    </rPh>
    <rPh sb="22" eb="24">
      <t>ヨユウ</t>
    </rPh>
    <rPh sb="24" eb="26">
      <t>シキン</t>
    </rPh>
    <rPh sb="28" eb="30">
      <t>キンキュウ</t>
    </rPh>
    <rPh sb="30" eb="32">
      <t>シキン</t>
    </rPh>
    <phoneticPr fontId="1"/>
  </si>
  <si>
    <t>金融機関名</t>
    <rPh sb="0" eb="2">
      <t>キンユウ</t>
    </rPh>
    <rPh sb="2" eb="4">
      <t>キカン</t>
    </rPh>
    <rPh sb="4" eb="5">
      <t>メイ</t>
    </rPh>
    <phoneticPr fontId="1"/>
  </si>
  <si>
    <t>商品名</t>
    <rPh sb="0" eb="3">
      <t>ショウヒンメイ</t>
    </rPh>
    <phoneticPr fontId="1"/>
  </si>
  <si>
    <t>金額</t>
    <rPh sb="0" eb="2">
      <t>キンガク</t>
    </rPh>
    <phoneticPr fontId="1"/>
  </si>
  <si>
    <t>②使用予定資金</t>
    <rPh sb="1" eb="3">
      <t>シヨウ</t>
    </rPh>
    <rPh sb="3" eb="5">
      <t>ヨテイ</t>
    </rPh>
    <rPh sb="5" eb="7">
      <t>シキン</t>
    </rPh>
    <phoneticPr fontId="1"/>
  </si>
  <si>
    <t>③余裕資金</t>
    <rPh sb="1" eb="3">
      <t>ヨユウ</t>
    </rPh>
    <rPh sb="3" eb="5">
      <t>シキン</t>
    </rPh>
    <phoneticPr fontId="1"/>
  </si>
  <si>
    <t>④緊急資金</t>
    <rPh sb="1" eb="3">
      <t>キンキュウ</t>
    </rPh>
    <rPh sb="3" eb="5">
      <t>シキン</t>
    </rPh>
    <phoneticPr fontId="1"/>
  </si>
  <si>
    <t>必要保障額の目安を書き出してみよう</t>
    <rPh sb="0" eb="2">
      <t>ヒツヨウ</t>
    </rPh>
    <rPh sb="2" eb="4">
      <t>ホショウ</t>
    </rPh>
    <rPh sb="4" eb="5">
      <t>ガク</t>
    </rPh>
    <rPh sb="6" eb="8">
      <t>メヤス</t>
    </rPh>
    <rPh sb="9" eb="10">
      <t>カ</t>
    </rPh>
    <rPh sb="11" eb="12">
      <t>ダ</t>
    </rPh>
    <phoneticPr fontId="1"/>
  </si>
  <si>
    <t>万一のときの遺族の暮らしをイメージしたうえで、かかるお金や収入・貯蓄などを</t>
    <rPh sb="0" eb="2">
      <t>マンイチ</t>
    </rPh>
    <rPh sb="6" eb="8">
      <t>イゾク</t>
    </rPh>
    <rPh sb="9" eb="10">
      <t>ク</t>
    </rPh>
    <rPh sb="27" eb="28">
      <t>カネ</t>
    </rPh>
    <rPh sb="29" eb="31">
      <t>シュウニュウ</t>
    </rPh>
    <rPh sb="32" eb="34">
      <t>チョチク</t>
    </rPh>
    <phoneticPr fontId="1"/>
  </si>
  <si>
    <t>書き出して、必要保障額の目安を計算してみましょう。</t>
    <rPh sb="0" eb="1">
      <t>カ</t>
    </rPh>
    <rPh sb="2" eb="3">
      <t>ダ</t>
    </rPh>
    <rPh sb="6" eb="8">
      <t>ヒツヨウ</t>
    </rPh>
    <rPh sb="8" eb="10">
      <t>ホショウ</t>
    </rPh>
    <rPh sb="10" eb="11">
      <t>ガク</t>
    </rPh>
    <rPh sb="12" eb="14">
      <t>メヤス</t>
    </rPh>
    <rPh sb="15" eb="17">
      <t>ケイサン</t>
    </rPh>
    <phoneticPr fontId="1"/>
  </si>
  <si>
    <t>項目</t>
    <rPh sb="0" eb="2">
      <t>コウモク</t>
    </rPh>
    <phoneticPr fontId="1"/>
  </si>
  <si>
    <t>備考</t>
    <rPh sb="0" eb="2">
      <t>ビコウ</t>
    </rPh>
    <phoneticPr fontId="1"/>
  </si>
  <si>
    <t>末子が独立した後の配偶者の生活費</t>
    <rPh sb="0" eb="2">
      <t>マッシ</t>
    </rPh>
    <rPh sb="3" eb="5">
      <t>ドクリツ</t>
    </rPh>
    <rPh sb="7" eb="8">
      <t>アト</t>
    </rPh>
    <rPh sb="9" eb="12">
      <t>ハイグウシャ</t>
    </rPh>
    <rPh sb="13" eb="16">
      <t>セイカツヒ</t>
    </rPh>
    <phoneticPr fontId="1"/>
  </si>
  <si>
    <t>子どもの教育費</t>
    <rPh sb="0" eb="1">
      <t>コ</t>
    </rPh>
    <rPh sb="4" eb="7">
      <t>キョウイクヒ</t>
    </rPh>
    <phoneticPr fontId="1"/>
  </si>
  <si>
    <t>子どもの結婚援助費</t>
    <rPh sb="0" eb="1">
      <t>コ</t>
    </rPh>
    <rPh sb="4" eb="6">
      <t>ケッコン</t>
    </rPh>
    <rPh sb="6" eb="8">
      <t>エンジョ</t>
    </rPh>
    <rPh sb="8" eb="9">
      <t>ヒ</t>
    </rPh>
    <phoneticPr fontId="1"/>
  </si>
  <si>
    <t>死亡整理金（葬式代など）</t>
    <rPh sb="0" eb="2">
      <t>シボウ</t>
    </rPh>
    <rPh sb="2" eb="4">
      <t>セイリ</t>
    </rPh>
    <rPh sb="4" eb="5">
      <t>キン</t>
    </rPh>
    <rPh sb="6" eb="8">
      <t>ソウシキ</t>
    </rPh>
    <rPh sb="8" eb="9">
      <t>ダイ</t>
    </rPh>
    <phoneticPr fontId="1"/>
  </si>
  <si>
    <t>支出合計</t>
    <rPh sb="0" eb="2">
      <t>シシュツ</t>
    </rPh>
    <rPh sb="2" eb="4">
      <t>ゴウケイ</t>
    </rPh>
    <phoneticPr fontId="1"/>
  </si>
  <si>
    <t>遺族の収入</t>
    <rPh sb="0" eb="2">
      <t>イゾク</t>
    </rPh>
    <rPh sb="3" eb="5">
      <t>シュウニュウ</t>
    </rPh>
    <phoneticPr fontId="1"/>
  </si>
  <si>
    <t>公的遺族年金</t>
    <rPh sb="0" eb="2">
      <t>コウテキ</t>
    </rPh>
    <rPh sb="2" eb="4">
      <t>イゾク</t>
    </rPh>
    <rPh sb="4" eb="6">
      <t>ネンキン</t>
    </rPh>
    <phoneticPr fontId="1"/>
  </si>
  <si>
    <t>勤務先からの死亡退職金・見舞金など</t>
    <rPh sb="0" eb="3">
      <t>キンムサキ</t>
    </rPh>
    <rPh sb="6" eb="8">
      <t>シボウ</t>
    </rPh>
    <rPh sb="8" eb="11">
      <t>タイショクキン</t>
    </rPh>
    <rPh sb="12" eb="14">
      <t>ミマイ</t>
    </rPh>
    <rPh sb="14" eb="15">
      <t>キン</t>
    </rPh>
    <phoneticPr fontId="1"/>
  </si>
  <si>
    <t>現在の貯蓄総額</t>
    <rPh sb="0" eb="2">
      <t>ゲンザイ</t>
    </rPh>
    <rPh sb="3" eb="5">
      <t>チョチク</t>
    </rPh>
    <rPh sb="5" eb="7">
      <t>ソウガク</t>
    </rPh>
    <phoneticPr fontId="1"/>
  </si>
  <si>
    <t>収入・貯蓄合計</t>
    <rPh sb="0" eb="2">
      <t>シュウニュウ</t>
    </rPh>
    <rPh sb="3" eb="5">
      <t>チョチク</t>
    </rPh>
    <rPh sb="5" eb="7">
      <t>ゴウケイ</t>
    </rPh>
    <phoneticPr fontId="1"/>
  </si>
  <si>
    <r>
      <rPr>
        <sz val="11"/>
        <color indexed="49"/>
        <rFont val="ＭＳ Ｐゴシック"/>
        <family val="3"/>
        <charset val="128"/>
      </rPr>
      <t>●</t>
    </r>
    <r>
      <rPr>
        <sz val="11"/>
        <color theme="1"/>
        <rFont val="ＭＳ Ｐゴシック"/>
        <family val="3"/>
        <charset val="128"/>
        <scheme val="minor"/>
      </rPr>
      <t>学校ごとに見積もる</t>
    </r>
    <rPh sb="1" eb="3">
      <t>ガッコウ</t>
    </rPh>
    <rPh sb="6" eb="8">
      <t>ミツ</t>
    </rPh>
    <phoneticPr fontId="1"/>
  </si>
  <si>
    <r>
      <rPr>
        <b/>
        <sz val="11"/>
        <color indexed="49"/>
        <rFont val="ＭＳ Ｐゴシック"/>
        <family val="3"/>
        <charset val="128"/>
      </rPr>
      <t>●</t>
    </r>
    <r>
      <rPr>
        <b/>
        <sz val="11"/>
        <color indexed="8"/>
        <rFont val="ＭＳ Ｐゴシック"/>
        <family val="3"/>
        <charset val="128"/>
      </rPr>
      <t>万一の時にかかるお金</t>
    </r>
    <rPh sb="1" eb="3">
      <t>マンイチ</t>
    </rPh>
    <rPh sb="4" eb="5">
      <t>トキ</t>
    </rPh>
    <rPh sb="10" eb="11">
      <t>カネ</t>
    </rPh>
    <phoneticPr fontId="1"/>
  </si>
  <si>
    <r>
      <rPr>
        <b/>
        <sz val="11"/>
        <color indexed="49"/>
        <rFont val="ＭＳ Ｐゴシック"/>
        <family val="3"/>
        <charset val="128"/>
      </rPr>
      <t>●</t>
    </r>
    <r>
      <rPr>
        <b/>
        <sz val="11"/>
        <color indexed="8"/>
        <rFont val="ＭＳ Ｐゴシック"/>
        <family val="3"/>
        <charset val="128"/>
      </rPr>
      <t>万一の時の遺族の収入・貯蓄</t>
    </r>
    <rPh sb="1" eb="3">
      <t>マンイチ</t>
    </rPh>
    <rPh sb="4" eb="5">
      <t>トキ</t>
    </rPh>
    <rPh sb="6" eb="8">
      <t>イゾク</t>
    </rPh>
    <rPh sb="9" eb="11">
      <t>シュウニュウ</t>
    </rPh>
    <rPh sb="12" eb="14">
      <t>チョチク</t>
    </rPh>
    <phoneticPr fontId="1"/>
  </si>
  <si>
    <t>必要保障額の目安</t>
    <rPh sb="0" eb="2">
      <t>ヒツヨウ</t>
    </rPh>
    <rPh sb="2" eb="4">
      <t>ホショウ</t>
    </rPh>
    <rPh sb="4" eb="5">
      <t>ガク</t>
    </rPh>
    <rPh sb="6" eb="8">
      <t>メヤス</t>
    </rPh>
    <phoneticPr fontId="1"/>
  </si>
  <si>
    <t>加入中の保険を書き出してみよう</t>
    <rPh sb="0" eb="2">
      <t>カニュウ</t>
    </rPh>
    <rPh sb="2" eb="3">
      <t>チュウ</t>
    </rPh>
    <rPh sb="4" eb="6">
      <t>ホケン</t>
    </rPh>
    <rPh sb="7" eb="8">
      <t>カ</t>
    </rPh>
    <rPh sb="9" eb="10">
      <t>ダ</t>
    </rPh>
    <phoneticPr fontId="1"/>
  </si>
  <si>
    <t>保険の基本がわかったところで、自分や家族の加入している保険を洗い出してみましょう。</t>
    <rPh sb="0" eb="2">
      <t>ホケン</t>
    </rPh>
    <rPh sb="3" eb="5">
      <t>キホン</t>
    </rPh>
    <rPh sb="15" eb="17">
      <t>ジブン</t>
    </rPh>
    <rPh sb="18" eb="20">
      <t>カゾク</t>
    </rPh>
    <rPh sb="21" eb="23">
      <t>カニュウ</t>
    </rPh>
    <rPh sb="27" eb="29">
      <t>ホケン</t>
    </rPh>
    <rPh sb="30" eb="31">
      <t>アラ</t>
    </rPh>
    <rPh sb="32" eb="33">
      <t>ダ</t>
    </rPh>
    <phoneticPr fontId="1"/>
  </si>
  <si>
    <t>保障の内容は、保険証券などで確認することができます。</t>
    <rPh sb="0" eb="2">
      <t>ホショウ</t>
    </rPh>
    <rPh sb="3" eb="5">
      <t>ナイヨウ</t>
    </rPh>
    <rPh sb="7" eb="9">
      <t>ホケン</t>
    </rPh>
    <rPh sb="9" eb="11">
      <t>ショウケン</t>
    </rPh>
    <rPh sb="14" eb="16">
      <t>カクニン</t>
    </rPh>
    <phoneticPr fontId="1"/>
  </si>
  <si>
    <t>保険会社</t>
    <rPh sb="0" eb="2">
      <t>ホケン</t>
    </rPh>
    <rPh sb="2" eb="4">
      <t>ガイシャ</t>
    </rPh>
    <phoneticPr fontId="1"/>
  </si>
  <si>
    <t>加入目的</t>
    <rPh sb="0" eb="2">
      <t>カニュウ</t>
    </rPh>
    <rPh sb="2" eb="4">
      <t>モクテキ</t>
    </rPh>
    <phoneticPr fontId="1"/>
  </si>
  <si>
    <t>死亡保障額</t>
    <rPh sb="0" eb="2">
      <t>シボウ</t>
    </rPh>
    <rPh sb="2" eb="4">
      <t>ホショウ</t>
    </rPh>
    <rPh sb="4" eb="5">
      <t>ガク</t>
    </rPh>
    <phoneticPr fontId="1"/>
  </si>
  <si>
    <t>医療保障額</t>
    <rPh sb="0" eb="2">
      <t>イリョウ</t>
    </rPh>
    <rPh sb="2" eb="4">
      <t>ホショウ</t>
    </rPh>
    <rPh sb="4" eb="5">
      <t>ガク</t>
    </rPh>
    <phoneticPr fontId="1"/>
  </si>
  <si>
    <t>その他
（特約など）</t>
    <rPh sb="2" eb="3">
      <t>タ</t>
    </rPh>
    <rPh sb="5" eb="7">
      <t>トクヤク</t>
    </rPh>
    <phoneticPr fontId="1"/>
  </si>
  <si>
    <t>○△生命</t>
    <rPh sb="2" eb="4">
      <t>セイメイ</t>
    </rPh>
    <phoneticPr fontId="1"/>
  </si>
  <si>
    <t>夫の死亡保障と医療保障</t>
    <rPh sb="0" eb="1">
      <t>オット</t>
    </rPh>
    <rPh sb="2" eb="4">
      <t>シボウ</t>
    </rPh>
    <rPh sb="4" eb="6">
      <t>ホショウ</t>
    </rPh>
    <rPh sb="7" eb="9">
      <t>イリョウ</t>
    </rPh>
    <rPh sb="9" eb="11">
      <t>ホショウ</t>
    </rPh>
    <phoneticPr fontId="1"/>
  </si>
  <si>
    <t>病気入院
日額1万円
（60歳まで）</t>
    <rPh sb="0" eb="2">
      <t>ビョウキ</t>
    </rPh>
    <rPh sb="2" eb="4">
      <t>ニュウイン</t>
    </rPh>
    <rPh sb="5" eb="7">
      <t>ニチガク</t>
    </rPh>
    <rPh sb="8" eb="10">
      <t>マンエン</t>
    </rPh>
    <rPh sb="14" eb="15">
      <t>サイ</t>
    </rPh>
    <phoneticPr fontId="1"/>
  </si>
  <si>
    <t>がん入院時
日額2万円
（60歳まで）</t>
    <rPh sb="2" eb="4">
      <t>ニュウイン</t>
    </rPh>
    <rPh sb="4" eb="5">
      <t>ジ</t>
    </rPh>
    <rPh sb="6" eb="8">
      <t>ニチガク</t>
    </rPh>
    <rPh sb="9" eb="11">
      <t>マンエン</t>
    </rPh>
    <rPh sb="15" eb="16">
      <t>サイ</t>
    </rPh>
    <phoneticPr fontId="1"/>
  </si>
  <si>
    <t>1万5000円/月</t>
    <rPh sb="1" eb="2">
      <t>マン</t>
    </rPh>
    <rPh sb="6" eb="7">
      <t>エン</t>
    </rPh>
    <rPh sb="8" eb="9">
      <t>ツキ</t>
    </rPh>
    <phoneticPr fontId="1"/>
  </si>
  <si>
    <t>→保障に過不足がないかチェック</t>
    <rPh sb="1" eb="3">
      <t>ホショウ</t>
    </rPh>
    <rPh sb="4" eb="7">
      <t>カブソク</t>
    </rPh>
    <phoneticPr fontId="1"/>
  </si>
  <si>
    <t>キャッシュフロー表を作成してみよう</t>
    <rPh sb="8" eb="9">
      <t>ヒョウ</t>
    </rPh>
    <rPh sb="10" eb="12">
      <t>サクセイ</t>
    </rPh>
    <phoneticPr fontId="1"/>
  </si>
  <si>
    <t>年</t>
    <rPh sb="0" eb="1">
      <t>ネン</t>
    </rPh>
    <phoneticPr fontId="1"/>
  </si>
  <si>
    <t>経過年数</t>
    <rPh sb="0" eb="2">
      <t>ケイカ</t>
    </rPh>
    <rPh sb="2" eb="4">
      <t>ネンスウ</t>
    </rPh>
    <phoneticPr fontId="1"/>
  </si>
  <si>
    <t>一時的な収入</t>
    <rPh sb="0" eb="3">
      <t>イチジテキ</t>
    </rPh>
    <rPh sb="4" eb="6">
      <t>シュウニュウ</t>
    </rPh>
    <phoneticPr fontId="1"/>
  </si>
  <si>
    <t>基本生活費</t>
    <rPh sb="0" eb="2">
      <t>キホン</t>
    </rPh>
    <rPh sb="2" eb="4">
      <t>セイカツ</t>
    </rPh>
    <rPh sb="4" eb="5">
      <t>ヒ</t>
    </rPh>
    <phoneticPr fontId="1"/>
  </si>
  <si>
    <t>一時的な支出</t>
    <rPh sb="0" eb="3">
      <t>イチジテキ</t>
    </rPh>
    <rPh sb="4" eb="6">
      <t>シシュツ</t>
    </rPh>
    <phoneticPr fontId="1"/>
  </si>
  <si>
    <t>貯蓄残高</t>
    <rPh sb="0" eb="2">
      <t>チョチク</t>
    </rPh>
    <rPh sb="2" eb="4">
      <t>ザンダカ</t>
    </rPh>
    <phoneticPr fontId="1"/>
  </si>
  <si>
    <t>現在</t>
    <rPh sb="0" eb="2">
      <t>ゲンザイ</t>
    </rPh>
    <phoneticPr fontId="1"/>
  </si>
  <si>
    <t>1年後</t>
    <rPh sb="1" eb="3">
      <t>ネンゴ</t>
    </rPh>
    <phoneticPr fontId="1"/>
  </si>
  <si>
    <t>2年後</t>
    <rPh sb="1" eb="3">
      <t>ネンゴ</t>
    </rPh>
    <phoneticPr fontId="1"/>
  </si>
  <si>
    <t>3年後</t>
    <rPh sb="1" eb="3">
      <t>ネンゴ</t>
    </rPh>
    <phoneticPr fontId="1"/>
  </si>
  <si>
    <t>4年後</t>
    <rPh sb="1" eb="3">
      <t>ネンゴ</t>
    </rPh>
    <phoneticPr fontId="1"/>
  </si>
  <si>
    <t>5年後</t>
    <rPh sb="1" eb="3">
      <t>ネンゴ</t>
    </rPh>
    <phoneticPr fontId="1"/>
  </si>
  <si>
    <t>6年後</t>
    <rPh sb="1" eb="3">
      <t>ネンゴ</t>
    </rPh>
    <phoneticPr fontId="1"/>
  </si>
  <si>
    <t>7年後</t>
    <rPh sb="1" eb="3">
      <t>ネンゴ</t>
    </rPh>
    <phoneticPr fontId="1"/>
  </si>
  <si>
    <t>8年後</t>
    <rPh sb="1" eb="3">
      <t>ネンゴ</t>
    </rPh>
    <phoneticPr fontId="1"/>
  </si>
  <si>
    <t>9年後</t>
    <rPh sb="1" eb="3">
      <t>ネンゴ</t>
    </rPh>
    <phoneticPr fontId="1"/>
  </si>
  <si>
    <t>10年後</t>
    <rPh sb="2" eb="4">
      <t>ネンゴ</t>
    </rPh>
    <phoneticPr fontId="1"/>
  </si>
  <si>
    <t>11年後</t>
    <rPh sb="2" eb="4">
      <t>ネンゴ</t>
    </rPh>
    <phoneticPr fontId="1"/>
  </si>
  <si>
    <t>12年後</t>
    <rPh sb="2" eb="4">
      <t>ネンゴ</t>
    </rPh>
    <phoneticPr fontId="1"/>
  </si>
  <si>
    <t>13年後</t>
    <rPh sb="2" eb="4">
      <t>ネンゴ</t>
    </rPh>
    <phoneticPr fontId="1"/>
  </si>
  <si>
    <t>14年後</t>
    <rPh sb="2" eb="4">
      <t>ネンゴ</t>
    </rPh>
    <phoneticPr fontId="1"/>
  </si>
  <si>
    <t>15年後</t>
    <rPh sb="2" eb="4">
      <t>ネンゴ</t>
    </rPh>
    <phoneticPr fontId="1"/>
  </si>
  <si>
    <t>16年後</t>
    <rPh sb="2" eb="4">
      <t>ネンゴ</t>
    </rPh>
    <phoneticPr fontId="1"/>
  </si>
  <si>
    <t>17年後</t>
    <rPh sb="2" eb="4">
      <t>ネンゴ</t>
    </rPh>
    <phoneticPr fontId="1"/>
  </si>
  <si>
    <t>18年後</t>
    <rPh sb="2" eb="4">
      <t>ネンゴ</t>
    </rPh>
    <phoneticPr fontId="1"/>
  </si>
  <si>
    <t>19年後</t>
    <rPh sb="2" eb="4">
      <t>ネンゴ</t>
    </rPh>
    <phoneticPr fontId="1"/>
  </si>
  <si>
    <t>20年後</t>
    <rPh sb="2" eb="4">
      <t>ネンゴ</t>
    </rPh>
    <phoneticPr fontId="1"/>
  </si>
  <si>
    <t>（　　　　　）の年齢</t>
    <rPh sb="8" eb="10">
      <t>ネンレイ</t>
    </rPh>
    <phoneticPr fontId="1"/>
  </si>
  <si>
    <t>（　　　　　）の収入</t>
    <rPh sb="8" eb="10">
      <t>シュウニュウ</t>
    </rPh>
    <phoneticPr fontId="1"/>
  </si>
  <si>
    <t>将来の貯蓄目標と優先度を書き出してみよう</t>
    <rPh sb="0" eb="2">
      <t>ショウライ</t>
    </rPh>
    <rPh sb="3" eb="5">
      <t>チョチク</t>
    </rPh>
    <rPh sb="5" eb="7">
      <t>モクヒョウ</t>
    </rPh>
    <rPh sb="8" eb="11">
      <t>ユウセンド</t>
    </rPh>
    <rPh sb="12" eb="13">
      <t>カ</t>
    </rPh>
    <rPh sb="14" eb="15">
      <t>ダ</t>
    </rPh>
    <phoneticPr fontId="1"/>
  </si>
  <si>
    <t>あなたの将来の夢とかかるお金を書き出したうえで</t>
    <rPh sb="4" eb="6">
      <t>ショウライ</t>
    </rPh>
    <rPh sb="7" eb="8">
      <t>ユメ</t>
    </rPh>
    <rPh sb="13" eb="14">
      <t>カネ</t>
    </rPh>
    <rPh sb="15" eb="16">
      <t>カ</t>
    </rPh>
    <rPh sb="17" eb="18">
      <t>ダ</t>
    </rPh>
    <phoneticPr fontId="10"/>
  </si>
  <si>
    <t>それぞれの貯蓄の優先度をつけてみましょう。</t>
    <rPh sb="5" eb="7">
      <t>チョチク</t>
    </rPh>
    <rPh sb="8" eb="11">
      <t>ユウセンド</t>
    </rPh>
    <phoneticPr fontId="10"/>
  </si>
  <si>
    <t>目的</t>
    <rPh sb="0" eb="2">
      <t>モクテキ</t>
    </rPh>
    <phoneticPr fontId="10"/>
  </si>
  <si>
    <t>目標達成時期</t>
    <rPh sb="0" eb="2">
      <t>モクヒョウ</t>
    </rPh>
    <rPh sb="2" eb="4">
      <t>タッセイ</t>
    </rPh>
    <rPh sb="4" eb="6">
      <t>ジキ</t>
    </rPh>
    <phoneticPr fontId="10"/>
  </si>
  <si>
    <t>目標金額</t>
    <rPh sb="0" eb="2">
      <t>モクヒョウ</t>
    </rPh>
    <rPh sb="2" eb="4">
      <t>キンガク</t>
    </rPh>
    <phoneticPr fontId="10"/>
  </si>
  <si>
    <t>優先度</t>
    <rPh sb="0" eb="3">
      <t>ユウセンド</t>
    </rPh>
    <phoneticPr fontId="10"/>
  </si>
  <si>
    <t>年後</t>
    <rPh sb="0" eb="1">
      <t>ネン</t>
    </rPh>
    <rPh sb="1" eb="2">
      <t>ゴ</t>
    </rPh>
    <phoneticPr fontId="10"/>
  </si>
  <si>
    <t>万円</t>
    <rPh sb="0" eb="2">
      <t>マンエン</t>
    </rPh>
    <phoneticPr fontId="10"/>
  </si>
  <si>
    <t>高・中・低</t>
    <rPh sb="0" eb="1">
      <t>タカ</t>
    </rPh>
    <rPh sb="2" eb="3">
      <t>チュウ</t>
    </rPh>
    <rPh sb="4" eb="5">
      <t>ヒク</t>
    </rPh>
    <phoneticPr fontId="10"/>
  </si>
  <si>
    <t>高</t>
    <rPh sb="0" eb="1">
      <t>コウ</t>
    </rPh>
    <phoneticPr fontId="10"/>
  </si>
  <si>
    <t>中</t>
    <rPh sb="0" eb="1">
      <t>チュウ</t>
    </rPh>
    <phoneticPr fontId="10"/>
  </si>
  <si>
    <t>低</t>
    <rPh sb="0" eb="1">
      <t>ヒク</t>
    </rPh>
    <phoneticPr fontId="10"/>
  </si>
  <si>
    <t>（例）
車の買い替え代</t>
    <rPh sb="1" eb="2">
      <t>レイ</t>
    </rPh>
    <rPh sb="4" eb="5">
      <t>クルマ</t>
    </rPh>
    <rPh sb="6" eb="7">
      <t>カ</t>
    </rPh>
    <rPh sb="8" eb="9">
      <t>カ</t>
    </rPh>
    <rPh sb="10" eb="11">
      <t>ダイ</t>
    </rPh>
    <phoneticPr fontId="10"/>
  </si>
  <si>
    <t>÷100万円</t>
    <rPh sb="4" eb="6">
      <t>マンエン</t>
    </rPh>
    <phoneticPr fontId="10"/>
  </si>
  <si>
    <t>×</t>
    <phoneticPr fontId="10"/>
  </si>
  <si>
    <t>円</t>
    <rPh sb="0" eb="1">
      <t>エン</t>
    </rPh>
    <phoneticPr fontId="10"/>
  </si>
  <si>
    <t>＝</t>
    <phoneticPr fontId="10"/>
  </si>
  <si>
    <t>下表参照</t>
    <rPh sb="0" eb="1">
      <t>シタ</t>
    </rPh>
    <rPh sb="1" eb="2">
      <t>ヒョウ</t>
    </rPh>
    <rPh sb="2" eb="4">
      <t>サンショウ</t>
    </rPh>
    <phoneticPr fontId="10"/>
  </si>
  <si>
    <t>年間の
必要貯蓄額</t>
    <rPh sb="0" eb="2">
      <t>ネンカン</t>
    </rPh>
    <rPh sb="4" eb="6">
      <t>ヒツヨウ</t>
    </rPh>
    <rPh sb="6" eb="9">
      <t>チョチクガク</t>
    </rPh>
    <phoneticPr fontId="10"/>
  </si>
  <si>
    <t>月々の
必要貯蓄額</t>
    <rPh sb="0" eb="2">
      <t>ツキヅキ</t>
    </rPh>
    <rPh sb="4" eb="6">
      <t>ヒツヨウ</t>
    </rPh>
    <rPh sb="6" eb="9">
      <t>チョチクガク</t>
    </rPh>
    <phoneticPr fontId="10"/>
  </si>
  <si>
    <t>優先度が高い項目の貯蓄プランを立てよう</t>
    <rPh sb="0" eb="3">
      <t>ユウセンド</t>
    </rPh>
    <rPh sb="4" eb="5">
      <t>タカ</t>
    </rPh>
    <rPh sb="6" eb="8">
      <t>コウモク</t>
    </rPh>
    <rPh sb="9" eb="11">
      <t>チョチク</t>
    </rPh>
    <rPh sb="15" eb="16">
      <t>タ</t>
    </rPh>
    <phoneticPr fontId="1"/>
  </si>
  <si>
    <t>左の表で書き出した貯蓄目標の中で優先度が高い項目の</t>
    <rPh sb="0" eb="1">
      <t>ヒダリ</t>
    </rPh>
    <rPh sb="2" eb="3">
      <t>ヒョウ</t>
    </rPh>
    <rPh sb="4" eb="5">
      <t>カ</t>
    </rPh>
    <rPh sb="6" eb="7">
      <t>ダ</t>
    </rPh>
    <rPh sb="9" eb="11">
      <t>チョチク</t>
    </rPh>
    <rPh sb="11" eb="13">
      <t>モクヒョウ</t>
    </rPh>
    <rPh sb="14" eb="15">
      <t>ナカ</t>
    </rPh>
    <rPh sb="16" eb="19">
      <t>ユウセンド</t>
    </rPh>
    <rPh sb="20" eb="21">
      <t>タカ</t>
    </rPh>
    <rPh sb="22" eb="24">
      <t>コウモク</t>
    </rPh>
    <phoneticPr fontId="10"/>
  </si>
  <si>
    <t>将来100万円貯めるために必要な1年間の貯蓄額</t>
    <rPh sb="0" eb="2">
      <t>ショウライ</t>
    </rPh>
    <rPh sb="5" eb="7">
      <t>マンエン</t>
    </rPh>
    <rPh sb="7" eb="8">
      <t>タ</t>
    </rPh>
    <rPh sb="13" eb="15">
      <t>ヒツヨウ</t>
    </rPh>
    <rPh sb="17" eb="19">
      <t>ネンカン</t>
    </rPh>
    <rPh sb="20" eb="23">
      <t>チョチクガク</t>
    </rPh>
    <phoneticPr fontId="10"/>
  </si>
  <si>
    <t>※10年後に1000万円を金利2.0％で貯めるのに必要な年間貯蓄額は</t>
    <rPh sb="3" eb="5">
      <t>ネンゴ</t>
    </rPh>
    <rPh sb="10" eb="12">
      <t>マンエン</t>
    </rPh>
    <rPh sb="13" eb="15">
      <t>キンリ</t>
    </rPh>
    <rPh sb="20" eb="21">
      <t>タ</t>
    </rPh>
    <rPh sb="25" eb="27">
      <t>ヒツヨウ</t>
    </rPh>
    <rPh sb="28" eb="30">
      <t>ネンカン</t>
    </rPh>
    <rPh sb="30" eb="33">
      <t>チョチクガク</t>
    </rPh>
    <phoneticPr fontId="10"/>
  </si>
  <si>
    <t>公・私</t>
    <rPh sb="0" eb="1">
      <t>コウ</t>
    </rPh>
    <rPh sb="2" eb="3">
      <t>ワタクシ</t>
    </rPh>
    <phoneticPr fontId="1"/>
  </si>
  <si>
    <t>※希望する物件があればその10％で試算</t>
    <rPh sb="1" eb="3">
      <t>キボウ</t>
    </rPh>
    <rPh sb="5" eb="7">
      <t>ブッケン</t>
    </rPh>
    <rPh sb="17" eb="19">
      <t>シサン</t>
    </rPh>
    <phoneticPr fontId="1"/>
  </si>
  <si>
    <t>※実際の諸費用は物件により異なる</t>
    <rPh sb="1" eb="3">
      <t>ジッサイ</t>
    </rPh>
    <rPh sb="4" eb="7">
      <t>ショヒヨウ</t>
    </rPh>
    <rPh sb="8" eb="10">
      <t>ブッケン</t>
    </rPh>
    <rPh sb="13" eb="14">
      <t>コト</t>
    </rPh>
    <phoneticPr fontId="1"/>
  </si>
  <si>
    <t>住宅購入のために
積立していたお金/月</t>
    <rPh sb="0" eb="2">
      <t>ジュウタク</t>
    </rPh>
    <rPh sb="2" eb="4">
      <t>コウニュウ</t>
    </rPh>
    <rPh sb="9" eb="11">
      <t>ツミタテ</t>
    </rPh>
    <rPh sb="16" eb="17">
      <t>カネ</t>
    </rPh>
    <rPh sb="18" eb="19">
      <t>ツキ</t>
    </rPh>
    <phoneticPr fontId="1"/>
  </si>
  <si>
    <r>
      <t>●</t>
    </r>
    <r>
      <rPr>
        <sz val="11"/>
        <rFont val="ＭＳ Ｐゴシック"/>
        <family val="3"/>
        <charset val="128"/>
      </rPr>
      <t>退職後の支出</t>
    </r>
    <rPh sb="1" eb="4">
      <t>タイショクゴ</t>
    </rPh>
    <rPh sb="5" eb="7">
      <t>シシュツ</t>
    </rPh>
    <phoneticPr fontId="1"/>
  </si>
  <si>
    <r>
      <t>●</t>
    </r>
    <r>
      <rPr>
        <sz val="11"/>
        <rFont val="ＭＳ Ｐゴシック"/>
        <family val="3"/>
        <charset val="128"/>
      </rPr>
      <t>退職後の収入／月</t>
    </r>
    <rPh sb="1" eb="4">
      <t>タイショクゴ</t>
    </rPh>
    <rPh sb="5" eb="7">
      <t>シュウニュウ</t>
    </rPh>
    <rPh sb="8" eb="9">
      <t>ツキ</t>
    </rPh>
    <phoneticPr fontId="1"/>
  </si>
  <si>
    <r>
      <t xml:space="preserve">198,010
</t>
    </r>
    <r>
      <rPr>
        <sz val="6"/>
        <color indexed="8"/>
        <rFont val="HGP行書体"/>
        <family val="4"/>
        <charset val="128"/>
      </rPr>
      <t>※金利0.5％の場合</t>
    </r>
    <rPh sb="9" eb="11">
      <t>キンリ</t>
    </rPh>
    <rPh sb="16" eb="18">
      <t>バアイ</t>
    </rPh>
    <phoneticPr fontId="10"/>
  </si>
  <si>
    <t>※本来、キャッシュフロー表を作成するときは物価上昇や運用利回りを考慮した金額を記入しますが、ここでは記入しやすいように変動率をゼロとしています。</t>
    <rPh sb="1" eb="3">
      <t>ホンライ</t>
    </rPh>
    <rPh sb="12" eb="13">
      <t>ヒョウ</t>
    </rPh>
    <rPh sb="14" eb="16">
      <t>サクセイ</t>
    </rPh>
    <rPh sb="21" eb="23">
      <t>ブッカ</t>
    </rPh>
    <rPh sb="23" eb="25">
      <t>ジョウショウ</t>
    </rPh>
    <rPh sb="26" eb="28">
      <t>ウンヨウ</t>
    </rPh>
    <rPh sb="28" eb="30">
      <t>リマワ</t>
    </rPh>
    <rPh sb="32" eb="34">
      <t>コウリョ</t>
    </rPh>
    <rPh sb="36" eb="38">
      <t>キンガク</t>
    </rPh>
    <rPh sb="39" eb="41">
      <t>キニュウ</t>
    </rPh>
    <rPh sb="50" eb="52">
      <t>キニュウ</t>
    </rPh>
    <rPh sb="59" eb="62">
      <t>ヘンドウリツ</t>
    </rPh>
    <phoneticPr fontId="1"/>
  </si>
  <si>
    <t>現金・普通預金・定期性預金・貯蓄型の保険などを合計</t>
    <rPh sb="0" eb="2">
      <t>ゲンキン</t>
    </rPh>
    <rPh sb="3" eb="5">
      <t>フツウ</t>
    </rPh>
    <rPh sb="5" eb="7">
      <t>ヨキン</t>
    </rPh>
    <rPh sb="8" eb="11">
      <t>テイキセイ</t>
    </rPh>
    <rPh sb="11" eb="13">
      <t>ヨキン</t>
    </rPh>
    <rPh sb="14" eb="17">
      <t>チョチクガタ</t>
    </rPh>
    <rPh sb="18" eb="20">
      <t>ホケン</t>
    </rPh>
    <rPh sb="23" eb="25">
      <t>ゴウケイ</t>
    </rPh>
    <phoneticPr fontId="1"/>
  </si>
  <si>
    <r>
      <rPr>
        <sz val="11"/>
        <color indexed="49"/>
        <rFont val="ＭＳ Ｐゴシック"/>
        <family val="3"/>
        <charset val="128"/>
      </rPr>
      <t>●</t>
    </r>
    <r>
      <rPr>
        <sz val="11"/>
        <color theme="1"/>
        <rFont val="ＭＳ Ｐゴシック"/>
        <family val="3"/>
        <charset val="128"/>
        <scheme val="minor"/>
      </rPr>
      <t>(詳細）学年ごとに見積もる</t>
    </r>
    <rPh sb="2" eb="4">
      <t>ショウサイ</t>
    </rPh>
    <rPh sb="5" eb="7">
      <t>ガクネン</t>
    </rPh>
    <rPh sb="10" eb="12">
      <t>ミツ</t>
    </rPh>
    <phoneticPr fontId="1"/>
  </si>
  <si>
    <t>購入時の貯蓄額</t>
    <rPh sb="0" eb="3">
      <t>コウニュウジ</t>
    </rPh>
    <rPh sb="4" eb="7">
      <t>チョチクガク</t>
    </rPh>
    <phoneticPr fontId="1"/>
  </si>
  <si>
    <t>（A)</t>
    <phoneticPr fontId="1"/>
  </si>
  <si>
    <t>（B)</t>
    <phoneticPr fontId="1"/>
  </si>
  <si>
    <t>（C)</t>
    <phoneticPr fontId="1"/>
  </si>
  <si>
    <t>円</t>
    <rPh sb="0" eb="1">
      <t>エン</t>
    </rPh>
    <phoneticPr fontId="15"/>
  </si>
  <si>
    <r>
      <rPr>
        <b/>
        <sz val="11"/>
        <color indexed="60"/>
        <rFont val="ＭＳ Ｐゴシック"/>
        <family val="3"/>
        <charset val="128"/>
      </rPr>
      <t>（Ａ）</t>
    </r>
    <r>
      <rPr>
        <sz val="9"/>
        <color indexed="8"/>
        <rFont val="ＭＳ Ｐゴシック"/>
        <family val="3"/>
        <charset val="128"/>
      </rPr>
      <t>毎月の収入
×12ｶ月</t>
    </r>
    <phoneticPr fontId="15"/>
  </si>
  <si>
    <r>
      <rPr>
        <b/>
        <sz val="11"/>
        <color indexed="60"/>
        <rFont val="ＭＳ Ｐゴシック"/>
        <family val="3"/>
        <charset val="128"/>
      </rPr>
      <t>（Ｂ）</t>
    </r>
    <r>
      <rPr>
        <sz val="9"/>
        <color indexed="8"/>
        <rFont val="ＭＳ Ｐゴシック"/>
        <family val="3"/>
        <charset val="128"/>
      </rPr>
      <t>毎月の支出
×12ｶ月</t>
    </r>
    <rPh sb="6" eb="8">
      <t>シシュツ</t>
    </rPh>
    <phoneticPr fontId="15"/>
  </si>
  <si>
    <r>
      <rPr>
        <b/>
        <sz val="11"/>
        <color indexed="60"/>
        <rFont val="ＭＳ Ｐゴシック"/>
        <family val="3"/>
        <charset val="128"/>
      </rPr>
      <t>（Ｃ）</t>
    </r>
    <r>
      <rPr>
        <sz val="9"/>
        <color indexed="8"/>
        <rFont val="ＭＳ Ｐゴシック"/>
        <family val="3"/>
        <charset val="128"/>
      </rPr>
      <t>年間の
特別支出</t>
    </r>
    <rPh sb="3" eb="5">
      <t>ネンカン</t>
    </rPh>
    <rPh sb="7" eb="9">
      <t>トクベツ</t>
    </rPh>
    <rPh sb="9" eb="11">
      <t>シシュツ</t>
    </rPh>
    <phoneticPr fontId="15"/>
  </si>
  <si>
    <r>
      <rPr>
        <b/>
        <sz val="11"/>
        <color indexed="60"/>
        <rFont val="ＭＳ Ｐゴシック"/>
        <family val="3"/>
        <charset val="128"/>
      </rPr>
      <t>（Ｄ）</t>
    </r>
    <r>
      <rPr>
        <sz val="9"/>
        <color indexed="8"/>
        <rFont val="ＭＳ Ｐゴシック"/>
        <family val="3"/>
        <charset val="128"/>
      </rPr>
      <t>1年間に
不足するお金</t>
    </r>
    <rPh sb="4" eb="6">
      <t>ネンカン</t>
    </rPh>
    <rPh sb="8" eb="10">
      <t>フソク</t>
    </rPh>
    <rPh sb="13" eb="14">
      <t>カネ</t>
    </rPh>
    <phoneticPr fontId="15"/>
  </si>
  <si>
    <t>必要期間</t>
    <rPh sb="0" eb="2">
      <t>ヒツヨウ</t>
    </rPh>
    <rPh sb="2" eb="4">
      <t>キカン</t>
    </rPh>
    <phoneticPr fontId="15"/>
  </si>
  <si>
    <t>イベント費</t>
    <rPh sb="4" eb="5">
      <t>ヒ</t>
    </rPh>
    <phoneticPr fontId="15"/>
  </si>
  <si>
    <t>年</t>
    <rPh sb="0" eb="1">
      <t>ネン</t>
    </rPh>
    <phoneticPr fontId="15"/>
  </si>
  <si>
    <t>過不足</t>
    <rPh sb="0" eb="3">
      <t>カブソク</t>
    </rPh>
    <phoneticPr fontId="15"/>
  </si>
  <si>
    <r>
      <t>（Ｅ）</t>
    </r>
    <r>
      <rPr>
        <sz val="9"/>
        <color indexed="60"/>
        <rFont val="ＭＳ Ｐゴシック"/>
        <family val="3"/>
        <charset val="128"/>
      </rPr>
      <t>老後に
必要なお金</t>
    </r>
    <rPh sb="3" eb="5">
      <t>ロウゴ</t>
    </rPh>
    <rPh sb="7" eb="9">
      <t>ヒツヨウ</t>
    </rPh>
    <rPh sb="11" eb="12">
      <t>カネ</t>
    </rPh>
    <phoneticPr fontId="15"/>
  </si>
  <si>
    <t>1000万円÷100万円×91,327＝913,270円</t>
    <rPh sb="4" eb="6">
      <t>マンエン</t>
    </rPh>
    <rPh sb="10" eb="12">
      <t>マンエン</t>
    </rPh>
    <rPh sb="27" eb="28">
      <t>エン</t>
    </rPh>
    <phoneticPr fontId="10"/>
  </si>
  <si>
    <t>末子が独立するまでの生活費</t>
    <rPh sb="0" eb="2">
      <t>マッシ</t>
    </rPh>
    <rPh sb="3" eb="5">
      <t>ドクリツ</t>
    </rPh>
    <rPh sb="10" eb="13">
      <t>セイカツヒ</t>
    </rPh>
    <phoneticPr fontId="1"/>
  </si>
  <si>
    <t>教育費の目安を参考に記入</t>
    <rPh sb="0" eb="3">
      <t>キョウイクヒ</t>
    </rPh>
    <rPh sb="4" eb="6">
      <t>メヤス</t>
    </rPh>
    <rPh sb="7" eb="9">
      <t>サンコウ</t>
    </rPh>
    <rPh sb="10" eb="12">
      <t>キニュウ</t>
    </rPh>
    <phoneticPr fontId="1"/>
  </si>
  <si>
    <t>レジャー費、交際費、
冠婚葬祭費など</t>
    <rPh sb="4" eb="5">
      <t>ヒ</t>
    </rPh>
    <rPh sb="6" eb="8">
      <t>コウサイ</t>
    </rPh>
    <rPh sb="8" eb="9">
      <t>ヒ</t>
    </rPh>
    <rPh sb="11" eb="13">
      <t>カンコン</t>
    </rPh>
    <rPh sb="13" eb="15">
      <t>ソウサイ</t>
    </rPh>
    <rPh sb="15" eb="16">
      <t>ヒ</t>
    </rPh>
    <phoneticPr fontId="1"/>
  </si>
  <si>
    <t>の4つに分けて書き出してみましょう。</t>
    <rPh sb="4" eb="5">
      <t>ワ</t>
    </rPh>
    <rPh sb="7" eb="8">
      <t>カ</t>
    </rPh>
    <rPh sb="9" eb="10">
      <t>ダ</t>
    </rPh>
    <phoneticPr fontId="1"/>
  </si>
  <si>
    <t>1,000万円
（終身）</t>
    <rPh sb="5" eb="7">
      <t>マンエン</t>
    </rPh>
    <rPh sb="9" eb="11">
      <t>シュウシン</t>
    </rPh>
    <phoneticPr fontId="1"/>
  </si>
  <si>
    <t>総計</t>
    <rPh sb="0" eb="2">
      <t>ソウケイ</t>
    </rPh>
    <phoneticPr fontId="1"/>
  </si>
  <si>
    <t>収入合計（Ａ）</t>
    <rPh sb="0" eb="2">
      <t>シュウニュウ</t>
    </rPh>
    <rPh sb="2" eb="4">
      <t>ゴウケイ</t>
    </rPh>
    <phoneticPr fontId="1"/>
  </si>
  <si>
    <t>支出合計（Ｂ）</t>
    <rPh sb="0" eb="2">
      <t>シシュツ</t>
    </rPh>
    <rPh sb="2" eb="4">
      <t>ゴウケイ</t>
    </rPh>
    <phoneticPr fontId="1"/>
  </si>
  <si>
    <t>年間収支（Ａ-Ｂ）</t>
    <rPh sb="0" eb="2">
      <t>ネンカン</t>
    </rPh>
    <rPh sb="2" eb="4">
      <t>シュウシ</t>
    </rPh>
    <phoneticPr fontId="1"/>
  </si>
  <si>
    <t>中学校</t>
    <rPh sb="0" eb="3">
      <t>チュウガッコウ</t>
    </rPh>
    <phoneticPr fontId="1"/>
  </si>
  <si>
    <t>中学校</t>
    <rPh sb="0" eb="1">
      <t>ナカ</t>
    </rPh>
    <rPh sb="1" eb="2">
      <t>ガク</t>
    </rPh>
    <rPh sb="2" eb="3">
      <t>コウ</t>
    </rPh>
    <phoneticPr fontId="1"/>
  </si>
  <si>
    <t>駐車場代、ガソリン代、
自動車税・保険など</t>
    <rPh sb="0" eb="3">
      <t>チュウシャジョウ</t>
    </rPh>
    <rPh sb="3" eb="4">
      <t>ダイ</t>
    </rPh>
    <rPh sb="9" eb="10">
      <t>ダイ</t>
    </rPh>
    <rPh sb="12" eb="15">
      <t>ジドウシャ</t>
    </rPh>
    <rPh sb="15" eb="16">
      <t>ゼイ</t>
    </rPh>
    <rPh sb="17" eb="19">
      <t>ホケン</t>
    </rPh>
    <phoneticPr fontId="1"/>
  </si>
  <si>
    <t>住宅資金に
充てられる金額</t>
    <rPh sb="0" eb="2">
      <t>ジュウタク</t>
    </rPh>
    <rPh sb="2" eb="4">
      <t>シキン</t>
    </rPh>
    <rPh sb="6" eb="7">
      <t>ア</t>
    </rPh>
    <rPh sb="11" eb="12">
      <t>キン</t>
    </rPh>
    <rPh sb="12" eb="13">
      <t>ガク</t>
    </rPh>
    <phoneticPr fontId="1"/>
  </si>
  <si>
    <r>
      <t xml:space="preserve">購入後の維持費/月
</t>
    </r>
    <r>
      <rPr>
        <sz val="10"/>
        <color indexed="8"/>
        <rFont val="ＭＳ Ｐゴシック"/>
        <family val="3"/>
        <charset val="128"/>
      </rPr>
      <t>(駐車場代、管理費・
修繕積立金など）</t>
    </r>
    <rPh sb="0" eb="3">
      <t>コウニュウゴ</t>
    </rPh>
    <rPh sb="4" eb="7">
      <t>イジヒ</t>
    </rPh>
    <rPh sb="8" eb="9">
      <t>ツキ</t>
    </rPh>
    <rPh sb="11" eb="14">
      <t>チュウシャジョウ</t>
    </rPh>
    <rPh sb="14" eb="15">
      <t>ダイ</t>
    </rPh>
    <rPh sb="16" eb="19">
      <t>カンリヒ</t>
    </rPh>
    <rPh sb="21" eb="23">
      <t>シュウゼン</t>
    </rPh>
    <rPh sb="23" eb="25">
      <t>ツミタテ</t>
    </rPh>
    <rPh sb="25" eb="26">
      <t>キン</t>
    </rPh>
    <phoneticPr fontId="1"/>
  </si>
  <si>
    <t>用意できる
住宅資金</t>
    <rPh sb="0" eb="2">
      <t>ヨウイ</t>
    </rPh>
    <rPh sb="6" eb="8">
      <t>ジュウタク</t>
    </rPh>
    <rPh sb="8" eb="10">
      <t>シキン</t>
    </rPh>
    <phoneticPr fontId="1"/>
  </si>
  <si>
    <t>21年後</t>
    <rPh sb="2" eb="4">
      <t>ネンゴ</t>
    </rPh>
    <phoneticPr fontId="1"/>
  </si>
  <si>
    <t>22年後</t>
    <rPh sb="2" eb="4">
      <t>ネンゴ</t>
    </rPh>
    <phoneticPr fontId="1"/>
  </si>
  <si>
    <t>23年後</t>
    <rPh sb="2" eb="4">
      <t>ネンゴ</t>
    </rPh>
    <phoneticPr fontId="1"/>
  </si>
  <si>
    <t>24年後</t>
    <rPh sb="2" eb="4">
      <t>ネンゴ</t>
    </rPh>
    <phoneticPr fontId="1"/>
  </si>
  <si>
    <t>25年後</t>
    <rPh sb="2" eb="4">
      <t>ネンゴ</t>
    </rPh>
    <phoneticPr fontId="1"/>
  </si>
  <si>
    <t>26年後</t>
    <rPh sb="2" eb="4">
      <t>ネンゴ</t>
    </rPh>
    <phoneticPr fontId="1"/>
  </si>
  <si>
    <t>27年後</t>
    <rPh sb="2" eb="4">
      <t>ネンゴ</t>
    </rPh>
    <phoneticPr fontId="1"/>
  </si>
  <si>
    <t>28年後</t>
    <rPh sb="2" eb="4">
      <t>ネンゴ</t>
    </rPh>
    <phoneticPr fontId="1"/>
  </si>
  <si>
    <t>29年後</t>
    <rPh sb="2" eb="4">
      <t>ネンゴ</t>
    </rPh>
    <phoneticPr fontId="1"/>
  </si>
  <si>
    <t>30年後</t>
    <rPh sb="2" eb="4">
      <t>ネンゴ</t>
    </rPh>
    <phoneticPr fontId="1"/>
  </si>
  <si>
    <t>31年後</t>
    <rPh sb="2" eb="4">
      <t>ネンゴ</t>
    </rPh>
    <phoneticPr fontId="1"/>
  </si>
  <si>
    <t>32年後</t>
    <rPh sb="2" eb="4">
      <t>ネンゴ</t>
    </rPh>
    <phoneticPr fontId="1"/>
  </si>
  <si>
    <t>33年後</t>
    <rPh sb="2" eb="4">
      <t>ネンゴ</t>
    </rPh>
    <phoneticPr fontId="1"/>
  </si>
  <si>
    <t>34年後</t>
    <rPh sb="2" eb="4">
      <t>ネンゴ</t>
    </rPh>
    <phoneticPr fontId="1"/>
  </si>
  <si>
    <t>35年後</t>
    <rPh sb="2" eb="4">
      <t>ネンゴ</t>
    </rPh>
    <phoneticPr fontId="1"/>
  </si>
  <si>
    <t>36年後</t>
    <rPh sb="2" eb="4">
      <t>ネンゴ</t>
    </rPh>
    <phoneticPr fontId="1"/>
  </si>
  <si>
    <t>37年後</t>
    <rPh sb="2" eb="4">
      <t>ネンゴ</t>
    </rPh>
    <phoneticPr fontId="1"/>
  </si>
  <si>
    <t>38年後</t>
    <rPh sb="2" eb="4">
      <t>ネンゴ</t>
    </rPh>
    <phoneticPr fontId="1"/>
  </si>
  <si>
    <t>39年後</t>
    <rPh sb="2" eb="4">
      <t>ネンゴ</t>
    </rPh>
    <phoneticPr fontId="1"/>
  </si>
  <si>
    <t>40年後</t>
    <rPh sb="2" eb="4">
      <t>ネンゴ</t>
    </rPh>
    <phoneticPr fontId="1"/>
  </si>
  <si>
    <t>41年後</t>
    <rPh sb="2" eb="4">
      <t>ネンゴ</t>
    </rPh>
    <phoneticPr fontId="1"/>
  </si>
  <si>
    <t>42年後</t>
    <rPh sb="2" eb="4">
      <t>ネンゴ</t>
    </rPh>
    <phoneticPr fontId="1"/>
  </si>
  <si>
    <t>43年後</t>
    <rPh sb="2" eb="4">
      <t>ネンゴ</t>
    </rPh>
    <phoneticPr fontId="1"/>
  </si>
  <si>
    <t>44年後</t>
    <rPh sb="2" eb="4">
      <t>ネンゴ</t>
    </rPh>
    <phoneticPr fontId="1"/>
  </si>
  <si>
    <t>45年後</t>
    <rPh sb="2" eb="4">
      <t>ネンゴ</t>
    </rPh>
    <phoneticPr fontId="1"/>
  </si>
  <si>
    <t>46年後</t>
    <rPh sb="2" eb="4">
      <t>ネンゴ</t>
    </rPh>
    <phoneticPr fontId="1"/>
  </si>
  <si>
    <t>47年後</t>
    <rPh sb="2" eb="4">
      <t>ネンゴ</t>
    </rPh>
    <phoneticPr fontId="1"/>
  </si>
  <si>
    <t>48年後</t>
    <rPh sb="2" eb="4">
      <t>ネンゴ</t>
    </rPh>
    <phoneticPr fontId="1"/>
  </si>
  <si>
    <t>49年後</t>
    <rPh sb="2" eb="4">
      <t>ネンゴ</t>
    </rPh>
    <phoneticPr fontId="1"/>
  </si>
  <si>
    <t>50年後</t>
    <rPh sb="2" eb="4">
      <t>ネンゴ</t>
    </rPh>
    <phoneticPr fontId="1"/>
  </si>
  <si>
    <t>51年後</t>
    <rPh sb="2" eb="4">
      <t>ネンゴ</t>
    </rPh>
    <phoneticPr fontId="1"/>
  </si>
  <si>
    <t>52年後</t>
    <rPh sb="2" eb="4">
      <t>ネンゴ</t>
    </rPh>
    <phoneticPr fontId="1"/>
  </si>
  <si>
    <t>53年後</t>
    <rPh sb="2" eb="4">
      <t>ネンゴ</t>
    </rPh>
    <phoneticPr fontId="1"/>
  </si>
  <si>
    <t>54年後</t>
    <rPh sb="2" eb="4">
      <t>ネンゴ</t>
    </rPh>
    <phoneticPr fontId="1"/>
  </si>
  <si>
    <t>55年後</t>
    <rPh sb="2" eb="4">
      <t>ネンゴ</t>
    </rPh>
    <phoneticPr fontId="1"/>
  </si>
  <si>
    <t>56年後</t>
    <rPh sb="2" eb="4">
      <t>ネンゴ</t>
    </rPh>
    <phoneticPr fontId="1"/>
  </si>
  <si>
    <t>57年後</t>
    <rPh sb="2" eb="4">
      <t>ネンゴ</t>
    </rPh>
    <phoneticPr fontId="1"/>
  </si>
  <si>
    <t>58年後</t>
    <rPh sb="2" eb="4">
      <t>ネンゴ</t>
    </rPh>
    <phoneticPr fontId="1"/>
  </si>
  <si>
    <t>59年後</t>
    <rPh sb="2" eb="4">
      <t>ネンゴ</t>
    </rPh>
    <phoneticPr fontId="1"/>
  </si>
  <si>
    <t>60年後</t>
    <rPh sb="2" eb="4">
      <t>ネンゴ</t>
    </rPh>
    <phoneticPr fontId="1"/>
  </si>
  <si>
    <t>61年後</t>
    <rPh sb="2" eb="4">
      <t>ネンゴ</t>
    </rPh>
    <phoneticPr fontId="1"/>
  </si>
  <si>
    <t>62年後</t>
    <rPh sb="2" eb="4">
      <t>ネンゴ</t>
    </rPh>
    <phoneticPr fontId="1"/>
  </si>
  <si>
    <t>63年後</t>
    <rPh sb="2" eb="4">
      <t>ネンゴ</t>
    </rPh>
    <phoneticPr fontId="1"/>
  </si>
  <si>
    <t>64年後</t>
    <rPh sb="2" eb="4">
      <t>ネンゴ</t>
    </rPh>
    <phoneticPr fontId="1"/>
  </si>
  <si>
    <t>65年後</t>
    <rPh sb="2" eb="4">
      <t>ネンゴ</t>
    </rPh>
    <phoneticPr fontId="1"/>
  </si>
  <si>
    <t>66年後</t>
    <rPh sb="2" eb="4">
      <t>ネンゴ</t>
    </rPh>
    <phoneticPr fontId="1"/>
  </si>
  <si>
    <t>67年後</t>
    <rPh sb="2" eb="4">
      <t>ネンゴ</t>
    </rPh>
    <phoneticPr fontId="1"/>
  </si>
  <si>
    <t>68年後</t>
    <rPh sb="2" eb="4">
      <t>ネンゴ</t>
    </rPh>
    <phoneticPr fontId="1"/>
  </si>
  <si>
    <t>69年後</t>
    <rPh sb="2" eb="4">
      <t>ネンゴ</t>
    </rPh>
    <phoneticPr fontId="1"/>
  </si>
  <si>
    <t>70年後</t>
    <rPh sb="2" eb="4">
      <t>ネンゴ</t>
    </rPh>
    <phoneticPr fontId="1"/>
  </si>
  <si>
    <t>71年後</t>
    <rPh sb="2" eb="4">
      <t>ネンゴ</t>
    </rPh>
    <phoneticPr fontId="1"/>
  </si>
  <si>
    <t>72年後</t>
    <rPh sb="2" eb="4">
      <t>ネンゴ</t>
    </rPh>
    <phoneticPr fontId="1"/>
  </si>
  <si>
    <t>73年後</t>
    <rPh sb="2" eb="4">
      <t>ネンゴ</t>
    </rPh>
    <phoneticPr fontId="1"/>
  </si>
  <si>
    <t>74年後</t>
    <rPh sb="2" eb="4">
      <t>ネンゴ</t>
    </rPh>
    <phoneticPr fontId="1"/>
  </si>
  <si>
    <t>75年後</t>
    <rPh sb="2" eb="4">
      <t>ネンゴ</t>
    </rPh>
    <phoneticPr fontId="1"/>
  </si>
  <si>
    <t>76年後</t>
    <rPh sb="2" eb="4">
      <t>ネンゴ</t>
    </rPh>
    <phoneticPr fontId="1"/>
  </si>
  <si>
    <t>77年後</t>
    <rPh sb="2" eb="4">
      <t>ネンゴ</t>
    </rPh>
    <phoneticPr fontId="1"/>
  </si>
  <si>
    <t>78年後</t>
    <rPh sb="2" eb="4">
      <t>ネンゴ</t>
    </rPh>
    <phoneticPr fontId="1"/>
  </si>
  <si>
    <t>79年後</t>
    <rPh sb="2" eb="4">
      <t>ネンゴ</t>
    </rPh>
    <phoneticPr fontId="1"/>
  </si>
  <si>
    <t>80年後</t>
    <rPh sb="2" eb="4">
      <t>ネンゴ</t>
    </rPh>
    <phoneticPr fontId="1"/>
  </si>
  <si>
    <t>上記はあくまでもキャッシュフロー表の一例です。ライフプランに合わせ、自由に加工してご利用ください。</t>
    <phoneticPr fontId="1"/>
  </si>
  <si>
    <t>なお、長期的な視点で100歳までの家計の収支をイメージいただけるよう、キャッシュフロー表は長めに用意しました。</t>
    <rPh sb="3" eb="6">
      <t>チョウキテキ</t>
    </rPh>
    <rPh sb="7" eb="9">
      <t>シテン</t>
    </rPh>
    <rPh sb="13" eb="14">
      <t>サイ</t>
    </rPh>
    <rPh sb="17" eb="19">
      <t>カケイ</t>
    </rPh>
    <rPh sb="20" eb="22">
      <t>シュウシ</t>
    </rPh>
    <rPh sb="43" eb="44">
      <t>ヒョウ</t>
    </rPh>
    <rPh sb="45" eb="46">
      <t>ナガ</t>
    </rPh>
    <rPh sb="48" eb="50">
      <t>ヨウイ</t>
    </rPh>
    <phoneticPr fontId="1"/>
  </si>
  <si>
    <t>家族ごとのライフイベントや収入・支出を書き出して、今後20年間の家計の収支をチェックしましょう。</t>
    <rPh sb="0" eb="2">
      <t>カゾク</t>
    </rPh>
    <rPh sb="13" eb="15">
      <t>シュウニュウ</t>
    </rPh>
    <rPh sb="16" eb="18">
      <t>シシュツ</t>
    </rPh>
    <rPh sb="19" eb="20">
      <t>カ</t>
    </rPh>
    <rPh sb="21" eb="22">
      <t>ダ</t>
    </rPh>
    <phoneticPr fontId="1"/>
  </si>
  <si>
    <t>①住宅資金に充てられる金額を書き出してみよう</t>
    <rPh sb="1" eb="3">
      <t>ジュウタク</t>
    </rPh>
    <rPh sb="3" eb="5">
      <t>シキン</t>
    </rPh>
    <rPh sb="6" eb="7">
      <t>ア</t>
    </rPh>
    <rPh sb="11" eb="13">
      <t>キンガク</t>
    </rPh>
    <rPh sb="14" eb="15">
      <t>カ</t>
    </rPh>
    <rPh sb="16" eb="17">
      <t>ダ</t>
    </rPh>
    <phoneticPr fontId="1"/>
  </si>
  <si>
    <t>家計のバランスシートをつくってみよう</t>
    <rPh sb="0" eb="2">
      <t>カケイ</t>
    </rPh>
    <phoneticPr fontId="1"/>
  </si>
  <si>
    <t xml:space="preserve">
年 　 　月   　 日 現在</t>
    <rPh sb="1" eb="2">
      <t>ネン</t>
    </rPh>
    <rPh sb="6" eb="7">
      <t>ガツ</t>
    </rPh>
    <rPh sb="12" eb="13">
      <t>ヒ</t>
    </rPh>
    <rPh sb="14" eb="16">
      <t>ゲンザイ</t>
    </rPh>
    <phoneticPr fontId="1"/>
  </si>
  <si>
    <t>－</t>
    <phoneticPr fontId="1"/>
  </si>
  <si>
    <t>資産合計　　　－ 負債合計　　　＝ 純資産</t>
    <rPh sb="0" eb="2">
      <t>シサン</t>
    </rPh>
    <rPh sb="2" eb="4">
      <t>ゴウケイ</t>
    </rPh>
    <rPh sb="9" eb="11">
      <t>フサイ</t>
    </rPh>
    <rPh sb="11" eb="13">
      <t>ゴウケイ</t>
    </rPh>
    <rPh sb="18" eb="21">
      <t>ジュンシサン</t>
    </rPh>
    <phoneticPr fontId="1"/>
  </si>
  <si>
    <t>公・私</t>
  </si>
  <si>
    <t>退職時に手元に
用意できるお金</t>
    <rPh sb="0" eb="2">
      <t>タイショク</t>
    </rPh>
    <rPh sb="2" eb="3">
      <t>ジ</t>
    </rPh>
    <rPh sb="4" eb="6">
      <t>テモト</t>
    </rPh>
    <rPh sb="8" eb="10">
      <t>ヨウイ</t>
    </rPh>
    <rPh sb="14" eb="15">
      <t>カネ</t>
    </rPh>
    <phoneticPr fontId="15"/>
  </si>
  <si>
    <t>年間＆月々の必要貯蓄額を計算してみましょう。</t>
    <phoneticPr fontId="10"/>
  </si>
  <si>
    <t>終身保険
・
夫</t>
    <rPh sb="0" eb="2">
      <t>シュウシン</t>
    </rPh>
    <rPh sb="2" eb="4">
      <t>ホケン</t>
    </rPh>
    <rPh sb="7" eb="8">
      <t>オット</t>
    </rPh>
    <phoneticPr fontId="1"/>
  </si>
  <si>
    <t>保険の種類
・
被保険者</t>
    <rPh sb="0" eb="2">
      <t>ホケン</t>
    </rPh>
    <rPh sb="3" eb="5">
      <t>シュルイ</t>
    </rPh>
    <rPh sb="8" eb="12">
      <t>ヒホケンシャ</t>
    </rPh>
    <phoneticPr fontId="1"/>
  </si>
  <si>
    <t>・</t>
    <phoneticPr fontId="1"/>
  </si>
  <si>
    <t>現在の基本生活費（年間）×70％×
末子が独立するまでの年数が目安</t>
    <rPh sb="0" eb="2">
      <t>ゲンザイ</t>
    </rPh>
    <rPh sb="3" eb="5">
      <t>キホン</t>
    </rPh>
    <rPh sb="5" eb="8">
      <t>セイカツヒ</t>
    </rPh>
    <rPh sb="9" eb="11">
      <t>ネンカン</t>
    </rPh>
    <rPh sb="18" eb="20">
      <t>マッシ</t>
    </rPh>
    <rPh sb="21" eb="23">
      <t>ドクリツ</t>
    </rPh>
    <rPh sb="28" eb="30">
      <t>ネンスウ</t>
    </rPh>
    <rPh sb="31" eb="33">
      <t>メヤス</t>
    </rPh>
    <phoneticPr fontId="1"/>
  </si>
  <si>
    <t>現在の基本生活費（年間）×50％×
（89歳－末子独立時の配偶者の年齢）</t>
    <rPh sb="0" eb="2">
      <t>ゲンザイ</t>
    </rPh>
    <rPh sb="3" eb="5">
      <t>キホン</t>
    </rPh>
    <rPh sb="5" eb="8">
      <t>セイカツヒ</t>
    </rPh>
    <rPh sb="9" eb="11">
      <t>ネンカン</t>
    </rPh>
    <rPh sb="21" eb="22">
      <t>サイ</t>
    </rPh>
    <rPh sb="23" eb="25">
      <t>マッシ</t>
    </rPh>
    <rPh sb="25" eb="27">
      <t>ドクリツ</t>
    </rPh>
    <rPh sb="27" eb="28">
      <t>ジ</t>
    </rPh>
    <rPh sb="29" eb="32">
      <t>ハイグウシャ</t>
    </rPh>
    <rPh sb="33" eb="35">
      <t>ネンレイ</t>
    </rPh>
    <phoneticPr fontId="1"/>
  </si>
  <si>
    <t>①生活資金</t>
    <phoneticPr fontId="1"/>
  </si>
  <si>
    <t>普通預金</t>
    <phoneticPr fontId="1"/>
  </si>
  <si>
    <t>例)●●銀行</t>
    <rPh sb="0" eb="1">
      <t>レイ</t>
    </rPh>
    <rPh sb="4" eb="6">
      <t>ギンコウ</t>
    </rPh>
    <phoneticPr fontId="1"/>
  </si>
  <si>
    <t>本人</t>
    <rPh sb="0" eb="2">
      <t>ホンニン</t>
    </rPh>
    <phoneticPr fontId="1"/>
  </si>
  <si>
    <t>配偶者</t>
    <rPh sb="0" eb="3">
      <t>ハイグウシャ</t>
    </rPh>
    <phoneticPr fontId="1"/>
  </si>
  <si>
    <t>20X1</t>
    <phoneticPr fontId="1"/>
  </si>
  <si>
    <t>20X2</t>
  </si>
  <si>
    <t>20X3</t>
  </si>
  <si>
    <t>配偶者の老齢基礎年金・老齢厚生年金</t>
    <rPh sb="0" eb="3">
      <t>ハイグウシャ</t>
    </rPh>
    <rPh sb="4" eb="6">
      <t>ロウレイ</t>
    </rPh>
    <rPh sb="6" eb="8">
      <t>キソ</t>
    </rPh>
    <rPh sb="8" eb="10">
      <t>ネンキン</t>
    </rPh>
    <rPh sb="11" eb="13">
      <t>ロウレイ</t>
    </rPh>
    <rPh sb="13" eb="15">
      <t>コウセイ</t>
    </rPh>
    <rPh sb="15" eb="17">
      <t>ネンキン</t>
    </rPh>
    <phoneticPr fontId="1"/>
  </si>
  <si>
    <t>医療保障額　（日額）</t>
    <rPh sb="0" eb="2">
      <t>イリョウ</t>
    </rPh>
    <rPh sb="2" eb="4">
      <t>ホショウ</t>
    </rPh>
    <rPh sb="4" eb="5">
      <t>ガク</t>
    </rPh>
    <rPh sb="7" eb="9">
      <t>ニチガク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</si>
</sst>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万&quot;&quot;円&quot;"/>
    <numFmt numFmtId="178" formatCode="#,##0&quot;円&quot;"/>
  </numFmts>
  <fonts count="5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b/>
      <sz val="11"/>
      <color indexed="8"/>
      <name val="ＭＳ Ｐゴシック"/>
      <family val="3"/>
      <charset val="128"/>
    </font>
    <font>
      <b/>
      <sz val="11"/>
      <color indexed="53"/>
      <name val="ＭＳ Ｐゴシック"/>
      <family val="3"/>
      <charset val="128"/>
    </font>
    <font>
      <b/>
      <sz val="14"/>
      <color indexed="9"/>
      <name val="ＭＳ Ｐゴシック"/>
      <family val="3"/>
      <charset val="128"/>
    </font>
    <font>
      <sz val="11"/>
      <color indexed="49"/>
      <name val="ＭＳ Ｐゴシック"/>
      <family val="3"/>
      <charset val="128"/>
    </font>
    <font>
      <b/>
      <sz val="11"/>
      <color indexed="49"/>
      <name val="ＭＳ Ｐゴシック"/>
      <family val="3"/>
      <charset val="128"/>
    </font>
    <font>
      <sz val="6"/>
      <name val="ＭＳ Ｐゴシック"/>
      <family val="3"/>
      <charset val="128"/>
    </font>
    <font>
      <sz val="11"/>
      <name val="ＭＳ Ｐゴシック"/>
      <family val="3"/>
      <charset val="128"/>
    </font>
    <font>
      <sz val="6"/>
      <color indexed="8"/>
      <name val="HGP行書体"/>
      <family val="4"/>
      <charset val="128"/>
    </font>
    <font>
      <sz val="9"/>
      <color indexed="8"/>
      <name val="ＭＳ Ｐゴシック"/>
      <family val="3"/>
      <charset val="128"/>
    </font>
    <font>
      <b/>
      <sz val="11"/>
      <color indexed="60"/>
      <name val="ＭＳ Ｐゴシック"/>
      <family val="3"/>
      <charset val="128"/>
    </font>
    <font>
      <sz val="6"/>
      <name val="ＭＳ Ｐゴシック"/>
      <family val="3"/>
      <charset val="128"/>
    </font>
    <font>
      <sz val="9"/>
      <color indexed="60"/>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8"/>
      <color theme="1" tint="0.34998626667073579"/>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rgb="FFFF3300"/>
      <name val="ＭＳ Ｐゴシック"/>
      <family val="3"/>
      <charset val="128"/>
      <scheme val="minor"/>
    </font>
    <font>
      <b/>
      <sz val="14"/>
      <color theme="7" tint="0.39997558519241921"/>
      <name val="ＭＳ Ｐゴシック"/>
      <family val="3"/>
      <charset val="128"/>
      <scheme val="minor"/>
    </font>
    <font>
      <sz val="11"/>
      <color theme="7" tint="0.39997558519241921"/>
      <name val="ＭＳ Ｐゴシック"/>
      <family val="3"/>
      <charset val="128"/>
      <scheme val="minor"/>
    </font>
    <font>
      <sz val="11"/>
      <color theme="0" tint="-4.9989318521683403E-2"/>
      <name val="ＭＳ Ｐゴシック"/>
      <family val="3"/>
      <charset val="128"/>
      <scheme val="minor"/>
    </font>
    <font>
      <b/>
      <sz val="11"/>
      <name val="ＭＳ Ｐゴシック"/>
      <family val="3"/>
      <charset val="128"/>
      <scheme val="minor"/>
    </font>
    <font>
      <b/>
      <sz val="11"/>
      <color rgb="FF0033CC"/>
      <name val="ＭＳ Ｐゴシック"/>
      <family val="3"/>
      <charset val="128"/>
      <scheme val="minor"/>
    </font>
    <font>
      <sz val="11"/>
      <color theme="5" tint="-0.249977111117893"/>
      <name val="ＭＳ Ｐゴシック"/>
      <family val="3"/>
      <charset val="128"/>
      <scheme val="minor"/>
    </font>
    <font>
      <sz val="11"/>
      <name val="ＭＳ Ｐゴシック"/>
      <family val="3"/>
      <charset val="128"/>
      <scheme val="minor"/>
    </font>
    <font>
      <b/>
      <sz val="11"/>
      <color theme="8" tint="-0.249977111117893"/>
      <name val="ＭＳ Ｐゴシック"/>
      <family val="3"/>
      <charset val="128"/>
      <scheme val="minor"/>
    </font>
    <font>
      <b/>
      <sz val="14"/>
      <color theme="7" tint="-0.249977111117893"/>
      <name val="ＭＳ Ｐゴシック"/>
      <family val="3"/>
      <charset val="128"/>
      <scheme val="minor"/>
    </font>
    <font>
      <sz val="11"/>
      <color theme="1"/>
      <name val="HGP行書体"/>
      <family val="4"/>
      <charset val="128"/>
    </font>
    <font>
      <sz val="16"/>
      <color theme="1"/>
      <name val="ＭＳ Ｐゴシック"/>
      <family val="3"/>
      <charset val="128"/>
      <scheme val="minor"/>
    </font>
    <font>
      <sz val="16"/>
      <color theme="1" tint="0.34998626667073579"/>
      <name val="ＭＳ Ｐゴシック"/>
      <family val="3"/>
      <charset val="128"/>
      <scheme val="minor"/>
    </font>
    <font>
      <sz val="11"/>
      <color rgb="FF0070C0"/>
      <name val="ＭＳ Ｐゴシック"/>
      <family val="3"/>
      <charset val="128"/>
      <scheme val="minor"/>
    </font>
    <font>
      <sz val="8"/>
      <color theme="1"/>
      <name val="ＭＳ Ｐゴシック"/>
      <family val="3"/>
      <charset val="128"/>
      <scheme val="minor"/>
    </font>
    <font>
      <sz val="11"/>
      <color theme="1"/>
      <name val="HGS行書体"/>
      <family val="4"/>
      <charset val="128"/>
    </font>
    <font>
      <sz val="8"/>
      <color theme="0"/>
      <name val="ＭＳ Ｐゴシック"/>
      <family val="3"/>
      <charset val="128"/>
      <scheme val="minor"/>
    </font>
    <font>
      <b/>
      <sz val="14"/>
      <color theme="5" tint="-0.249977111117893"/>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sz val="9"/>
      <color theme="1"/>
      <name val="ＭＳ Ｐゴシック"/>
      <family val="3"/>
      <charset val="128"/>
    </font>
    <font>
      <b/>
      <sz val="11"/>
      <color theme="5" tint="-0.249977111117893"/>
      <name val="ＭＳ Ｐゴシック"/>
      <family val="3"/>
      <charset val="128"/>
      <scheme val="minor"/>
    </font>
    <font>
      <b/>
      <sz val="9"/>
      <name val="ＭＳ Ｐゴシック"/>
      <family val="3"/>
      <charset val="128"/>
      <scheme val="minor"/>
    </font>
    <font>
      <b/>
      <sz val="9"/>
      <color indexed="81"/>
      <name val="MS P ゴシック"/>
      <family val="3"/>
      <charset val="128"/>
    </font>
  </fonts>
  <fills count="1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CCFF"/>
        <bgColor indexed="64"/>
      </patternFill>
    </fill>
    <fill>
      <patternFill patternType="solid">
        <fgColor rgb="FFFFDDF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thin">
        <color indexed="64"/>
      </top>
      <bottom style="medium">
        <color theme="9" tint="-0.249977111117893"/>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style="thin">
        <color theme="1"/>
      </bottom>
      <diagonal/>
    </border>
    <border>
      <left/>
      <right/>
      <top style="thin">
        <color theme="1"/>
      </top>
      <bottom/>
      <diagonal/>
    </border>
    <border>
      <left/>
      <right/>
      <top/>
      <bottom style="thin">
        <color theme="1"/>
      </bottom>
      <diagonal/>
    </border>
    <border>
      <left style="thin">
        <color theme="1"/>
      </left>
      <right style="medium">
        <color theme="9" tint="-0.249977111117893"/>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style="thin">
        <color theme="1"/>
      </top>
      <bottom/>
      <diagonal/>
    </border>
    <border>
      <left/>
      <right style="medium">
        <color theme="5" tint="-0.249977111117893"/>
      </right>
      <top style="medium">
        <color theme="5" tint="-0.249977111117893"/>
      </top>
      <bottom style="medium">
        <color theme="5" tint="-0.249977111117893"/>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right style="thin">
        <color theme="1"/>
      </right>
      <top style="medium">
        <color indexed="64"/>
      </top>
      <bottom style="medium">
        <color indexed="64"/>
      </bottom>
      <diagonal/>
    </border>
    <border>
      <left style="thin">
        <color indexed="64"/>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ck">
        <color theme="7" tint="-0.249977111117893"/>
      </left>
      <right/>
      <top/>
      <bottom/>
      <diagonal/>
    </border>
    <border>
      <left/>
      <right style="medium">
        <color indexed="64"/>
      </right>
      <top style="medium">
        <color indexed="64"/>
      </top>
      <bottom style="thick">
        <color theme="7" tint="-0.249977111117893"/>
      </bottom>
      <diagonal/>
    </border>
    <border>
      <left/>
      <right style="thick">
        <color theme="7" tint="-0.249977111117893"/>
      </right>
      <top style="thick">
        <color theme="7" tint="-0.249977111117893"/>
      </top>
      <bottom style="thick">
        <color theme="7" tint="-0.249977111117893"/>
      </bottom>
      <diagonal/>
    </border>
    <border>
      <left style="thick">
        <color theme="7" tint="-0.249977111117893"/>
      </left>
      <right/>
      <top style="thick">
        <color theme="7" tint="-0.249977111117893"/>
      </top>
      <bottom style="thick">
        <color theme="7" tint="-0.249977111117893"/>
      </bottom>
      <diagonal/>
    </border>
    <border>
      <left style="medium">
        <color theme="6" tint="-0.24994659260841701"/>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
      <left style="medium">
        <color theme="5" tint="-0.249977111117893"/>
      </left>
      <right/>
      <top style="medium">
        <color theme="5" tint="-0.249977111117893"/>
      </top>
      <bottom style="medium">
        <color theme="5" tint="-0.249977111117893"/>
      </bottom>
      <diagonal/>
    </border>
    <border>
      <left/>
      <right/>
      <top style="medium">
        <color theme="9" tint="-0.249977111117893"/>
      </top>
      <bottom style="medium">
        <color theme="9" tint="-0.249977111117893"/>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right/>
      <top style="thin">
        <color theme="1"/>
      </top>
      <bottom style="hair">
        <color indexed="64"/>
      </bottom>
      <diagonal/>
    </border>
    <border>
      <left/>
      <right/>
      <top style="hair">
        <color indexed="64"/>
      </top>
      <bottom style="thin">
        <color theme="1"/>
      </bottom>
      <diagonal/>
    </border>
    <border>
      <left/>
      <right/>
      <top style="thick">
        <color theme="7" tint="-0.249977111117893"/>
      </top>
      <bottom style="thick">
        <color theme="7" tint="-0.249977111117893"/>
      </bottom>
      <diagonal/>
    </border>
    <border>
      <left/>
      <right/>
      <top style="medium">
        <color theme="5" tint="-0.249977111117893"/>
      </top>
      <bottom style="medium">
        <color theme="5" tint="-0.249977111117893"/>
      </bottom>
      <diagonal/>
    </border>
    <border>
      <left/>
      <right/>
      <top style="thin">
        <color indexed="64"/>
      </top>
      <bottom style="medium">
        <color theme="5" tint="-0.249977111117893"/>
      </bottom>
      <diagonal/>
    </border>
    <border>
      <left/>
      <right style="medium">
        <color theme="5" tint="-0.249977111117893"/>
      </right>
      <top style="thin">
        <color indexed="64"/>
      </top>
      <bottom style="thin">
        <color indexed="64"/>
      </bottom>
      <diagonal/>
    </border>
    <border>
      <left style="thin">
        <color indexed="64"/>
      </left>
      <right/>
      <top style="thin">
        <color theme="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331">
    <xf numFmtId="0" fontId="0" fillId="0" borderId="0" xfId="0">
      <alignment vertical="center"/>
    </xf>
    <xf numFmtId="0" fontId="24"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29" fillId="0" borderId="0" xfId="0" applyFont="1">
      <alignment vertical="center"/>
    </xf>
    <xf numFmtId="0" fontId="0" fillId="0" borderId="0" xfId="0" applyAlignment="1">
      <alignment vertical="center" wrapText="1"/>
    </xf>
    <xf numFmtId="0" fontId="38" fillId="0" borderId="0" xfId="0" applyFont="1">
      <alignment vertical="center"/>
    </xf>
    <xf numFmtId="0" fontId="39" fillId="0" borderId="0" xfId="0" applyFont="1" applyAlignment="1">
      <alignment horizontal="right" vertical="center"/>
    </xf>
    <xf numFmtId="0" fontId="38"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1" xfId="0" applyBorder="1">
      <alignment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6" borderId="1" xfId="0" applyFill="1" applyBorder="1" applyAlignment="1">
      <alignment horizontal="center" vertical="center"/>
    </xf>
    <xf numFmtId="0" fontId="0" fillId="4" borderId="16" xfId="0" applyFill="1" applyBorder="1" applyAlignment="1">
      <alignment horizontal="center" vertical="center"/>
    </xf>
    <xf numFmtId="0" fontId="0" fillId="0" borderId="16" xfId="0" applyBorder="1">
      <alignment vertical="center"/>
    </xf>
    <xf numFmtId="0" fontId="0" fillId="0" borderId="17" xfId="0" applyBorder="1">
      <alignment vertical="center"/>
    </xf>
    <xf numFmtId="0" fontId="0" fillId="4" borderId="9" xfId="0" applyFill="1" applyBorder="1" applyAlignment="1">
      <alignment horizontal="center" vertical="center"/>
    </xf>
    <xf numFmtId="0" fontId="40" fillId="0" borderId="0" xfId="0" applyFont="1">
      <alignment vertical="center"/>
    </xf>
    <xf numFmtId="0" fontId="41" fillId="0" borderId="0" xfId="0" applyFont="1">
      <alignment vertical="center"/>
    </xf>
    <xf numFmtId="0" fontId="0" fillId="5" borderId="36" xfId="0" applyFill="1" applyBorder="1" applyAlignment="1">
      <alignment horizontal="center" vertical="center"/>
    </xf>
    <xf numFmtId="0" fontId="0" fillId="8" borderId="36" xfId="0" applyFill="1" applyBorder="1" applyAlignment="1">
      <alignment horizontal="center" vertical="center"/>
    </xf>
    <xf numFmtId="0" fontId="0" fillId="5" borderId="16" xfId="0" applyFill="1" applyBorder="1" applyAlignment="1">
      <alignment horizontal="center" vertical="center"/>
    </xf>
    <xf numFmtId="0" fontId="0" fillId="6" borderId="1" xfId="0" applyFill="1" applyBorder="1" applyAlignment="1">
      <alignment horizontal="center" vertical="center" wrapText="1"/>
    </xf>
    <xf numFmtId="0" fontId="20" fillId="0" borderId="0" xfId="0" applyFont="1">
      <alignment vertical="center"/>
    </xf>
    <xf numFmtId="0" fontId="45" fillId="0" borderId="0" xfId="0" applyFont="1">
      <alignment vertical="center"/>
    </xf>
    <xf numFmtId="0" fontId="0" fillId="0" borderId="1" xfId="0"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3" fillId="0" borderId="0" xfId="0" applyFont="1">
      <alignment vertical="center"/>
    </xf>
    <xf numFmtId="0" fontId="0" fillId="2" borderId="1" xfId="0" applyFill="1" applyBorder="1" applyAlignment="1">
      <alignment horizontal="center" vertical="center"/>
    </xf>
    <xf numFmtId="0" fontId="37" fillId="0" borderId="1" xfId="0" applyFont="1" applyBorder="1" applyAlignment="1">
      <alignment horizontal="center" vertical="center"/>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right" vertical="center"/>
      <protection locked="0"/>
    </xf>
    <xf numFmtId="0" fontId="22" fillId="0" borderId="0" xfId="0" applyFont="1">
      <alignment vertical="center"/>
    </xf>
    <xf numFmtId="0" fontId="21" fillId="0" borderId="0" xfId="0" applyFont="1">
      <alignment vertical="center"/>
    </xf>
    <xf numFmtId="0" fontId="26" fillId="0" borderId="0" xfId="0" applyFont="1">
      <alignment vertical="center"/>
    </xf>
    <xf numFmtId="0" fontId="25" fillId="0" borderId="0" xfId="0" applyFont="1" applyAlignment="1">
      <alignment horizontal="center" vertical="center"/>
    </xf>
    <xf numFmtId="0" fontId="0" fillId="0" borderId="2" xfId="0" applyBorder="1" applyAlignment="1">
      <alignment horizontal="right" vertical="center"/>
    </xf>
    <xf numFmtId="0" fontId="26" fillId="0" borderId="3" xfId="0" applyFont="1" applyBorder="1" applyAlignment="1">
      <alignment horizontal="right" vertical="center" wrapText="1"/>
    </xf>
    <xf numFmtId="0" fontId="22" fillId="0" borderId="0" xfId="0" applyFont="1" applyAlignment="1">
      <alignment horizontal="center" vertical="center"/>
    </xf>
    <xf numFmtId="0" fontId="27" fillId="0" borderId="0" xfId="0" applyFont="1">
      <alignment vertical="center"/>
    </xf>
    <xf numFmtId="0" fontId="0" fillId="0" borderId="47" xfId="0" applyBorder="1" applyAlignment="1">
      <alignment horizontal="right" vertical="center" wrapText="1"/>
    </xf>
    <xf numFmtId="0" fontId="26" fillId="0" borderId="48" xfId="0" applyFont="1" applyBorder="1" applyAlignment="1">
      <alignment horizontal="right" vertical="center" wrapText="1"/>
    </xf>
    <xf numFmtId="0" fontId="26" fillId="0" borderId="3" xfId="0" applyFont="1" applyBorder="1" applyAlignment="1">
      <alignment horizontal="right" vertical="center"/>
    </xf>
    <xf numFmtId="0" fontId="0" fillId="0" borderId="49" xfId="0" applyBorder="1" applyAlignment="1">
      <alignment horizontal="center" vertical="center"/>
    </xf>
    <xf numFmtId="0" fontId="0" fillId="0" borderId="49" xfId="0" applyBorder="1">
      <alignment vertical="center"/>
    </xf>
    <xf numFmtId="0" fontId="0" fillId="0" borderId="50" xfId="0" applyBorder="1" applyAlignment="1" applyProtection="1">
      <alignment horizontal="center" vertical="center"/>
      <protection locked="0"/>
    </xf>
    <xf numFmtId="0" fontId="0" fillId="0" borderId="50" xfId="0" applyBorder="1" applyProtection="1">
      <alignment vertical="center"/>
      <protection locked="0"/>
    </xf>
    <xf numFmtId="0" fontId="0" fillId="0" borderId="68" xfId="0" applyBorder="1" applyAlignment="1" applyProtection="1">
      <alignment horizontal="center" vertical="center"/>
      <protection locked="0"/>
    </xf>
    <xf numFmtId="0" fontId="0" fillId="0" borderId="54" xfId="0" applyBorder="1" applyProtection="1">
      <alignment vertical="center"/>
      <protection locked="0"/>
    </xf>
    <xf numFmtId="0" fontId="0" fillId="2" borderId="64" xfId="0" applyFill="1" applyBorder="1" applyAlignment="1">
      <alignment horizontal="center" vertical="center"/>
    </xf>
    <xf numFmtId="0" fontId="25" fillId="0" borderId="65" xfId="0" applyFont="1" applyBorder="1" applyAlignment="1">
      <alignment horizontal="center" vertical="center" wrapText="1"/>
    </xf>
    <xf numFmtId="0" fontId="0" fillId="2" borderId="57" xfId="0" applyFill="1" applyBorder="1" applyAlignment="1">
      <alignment horizontal="center" vertical="center"/>
    </xf>
    <xf numFmtId="0" fontId="25" fillId="0" borderId="51" xfId="0" applyFont="1" applyBorder="1" applyAlignment="1">
      <alignment horizontal="right" vertical="center" wrapText="1"/>
    </xf>
    <xf numFmtId="0" fontId="0" fillId="2" borderId="58" xfId="0" applyFill="1" applyBorder="1" applyAlignment="1">
      <alignment horizontal="center" vertical="center"/>
    </xf>
    <xf numFmtId="0" fontId="25" fillId="0" borderId="0" xfId="0" applyFont="1" applyAlignment="1">
      <alignment horizontal="right" vertical="center" wrapText="1"/>
    </xf>
    <xf numFmtId="0" fontId="0" fillId="2" borderId="66" xfId="0" applyFill="1" applyBorder="1" applyAlignment="1">
      <alignment horizontal="center" vertical="center"/>
    </xf>
    <xf numFmtId="0" fontId="0" fillId="2" borderId="64" xfId="0" applyFill="1" applyBorder="1" applyAlignment="1">
      <alignment horizontal="center" vertical="center" wrapText="1"/>
    </xf>
    <xf numFmtId="0" fontId="0" fillId="2" borderId="67" xfId="0" applyFill="1" applyBorder="1" applyAlignment="1">
      <alignment horizontal="center" vertical="center"/>
    </xf>
    <xf numFmtId="0" fontId="25" fillId="0" borderId="69" xfId="0" applyFont="1" applyBorder="1" applyAlignment="1">
      <alignment horizontal="center" vertical="center" wrapText="1"/>
    </xf>
    <xf numFmtId="0" fontId="0" fillId="0" borderId="55" xfId="0" applyBorder="1">
      <alignment vertical="center"/>
    </xf>
    <xf numFmtId="0" fontId="27" fillId="0" borderId="56" xfId="0" applyFont="1" applyBorder="1">
      <alignment vertical="center"/>
    </xf>
    <xf numFmtId="0" fontId="0" fillId="0" borderId="47" xfId="0" applyBorder="1">
      <alignment vertical="center"/>
    </xf>
    <xf numFmtId="0" fontId="25" fillId="0" borderId="48" xfId="0" applyFont="1" applyBorder="1" applyAlignment="1">
      <alignment horizontal="right" vertical="center" wrapText="1"/>
    </xf>
    <xf numFmtId="0" fontId="0" fillId="0" borderId="54" xfId="0" applyBorder="1">
      <alignment vertical="center"/>
    </xf>
    <xf numFmtId="0" fontId="0" fillId="0" borderId="53" xfId="0" applyBorder="1" applyProtection="1">
      <alignment vertical="center"/>
      <protection locked="0"/>
    </xf>
    <xf numFmtId="0" fontId="0" fillId="0" borderId="87" xfId="0" applyBorder="1" applyProtection="1">
      <alignment vertical="center"/>
      <protection locked="0"/>
    </xf>
    <xf numFmtId="0" fontId="0" fillId="0" borderId="43" xfId="0" applyBorder="1" applyProtection="1">
      <alignment vertical="center"/>
      <protection locked="0"/>
    </xf>
    <xf numFmtId="0" fontId="0" fillId="0" borderId="24" xfId="0" applyBorder="1" applyProtection="1">
      <alignment vertical="center"/>
      <protection locked="0"/>
    </xf>
    <xf numFmtId="0" fontId="0" fillId="0" borderId="27" xfId="0" applyBorder="1" applyProtection="1">
      <alignment vertical="center"/>
      <protection locked="0"/>
    </xf>
    <xf numFmtId="0" fontId="0" fillId="0" borderId="30" xfId="0" applyBorder="1" applyProtection="1">
      <alignment vertical="center"/>
      <protection locked="0"/>
    </xf>
    <xf numFmtId="0" fontId="0" fillId="0" borderId="33" xfId="0" applyBorder="1" applyProtection="1">
      <alignment vertical="center"/>
      <protection locked="0"/>
    </xf>
    <xf numFmtId="0" fontId="30" fillId="0" borderId="0" xfId="0" applyFont="1">
      <alignment vertical="center"/>
    </xf>
    <xf numFmtId="0" fontId="25" fillId="0" borderId="51" xfId="0" applyFont="1" applyBorder="1" applyAlignment="1">
      <alignment horizontal="right" vertical="center"/>
    </xf>
    <xf numFmtId="0" fontId="25" fillId="0" borderId="59" xfId="0" applyFont="1" applyBorder="1" applyAlignment="1">
      <alignment horizontal="right" vertical="center"/>
    </xf>
    <xf numFmtId="0" fontId="25" fillId="0" borderId="54" xfId="0" applyFont="1" applyBorder="1" applyAlignment="1">
      <alignment horizontal="right" vertical="center"/>
    </xf>
    <xf numFmtId="0" fontId="25" fillId="0" borderId="88" xfId="0" applyFont="1" applyBorder="1" applyAlignment="1">
      <alignment horizontal="right" vertical="center"/>
    </xf>
    <xf numFmtId="0" fontId="25" fillId="0" borderId="63" xfId="0" applyFont="1" applyBorder="1" applyAlignment="1">
      <alignment horizontal="right" vertical="center"/>
    </xf>
    <xf numFmtId="0" fontId="25" fillId="0" borderId="18" xfId="0" applyFont="1" applyBorder="1" applyAlignment="1">
      <alignment horizontal="right" vertical="center"/>
    </xf>
    <xf numFmtId="0" fontId="25" fillId="0" borderId="20" xfId="0" applyFont="1" applyBorder="1" applyAlignment="1">
      <alignment horizontal="right" vertical="center"/>
    </xf>
    <xf numFmtId="0" fontId="25" fillId="0" borderId="0" xfId="0" applyFont="1" applyAlignment="1">
      <alignment horizontal="right" vertical="center"/>
    </xf>
    <xf numFmtId="0" fontId="28" fillId="0" borderId="0" xfId="0" applyFont="1">
      <alignment vertical="center"/>
    </xf>
    <xf numFmtId="0" fontId="36" fillId="0" borderId="19" xfId="0" applyFont="1" applyBorder="1" applyAlignment="1">
      <alignment horizontal="right" vertical="center"/>
    </xf>
    <xf numFmtId="0" fontId="25" fillId="0" borderId="72" xfId="0" applyFont="1" applyBorder="1" applyAlignment="1">
      <alignment horizontal="right" vertical="center"/>
    </xf>
    <xf numFmtId="0" fontId="0" fillId="0" borderId="23" xfId="0" applyBorder="1">
      <alignment vertical="center"/>
    </xf>
    <xf numFmtId="0" fontId="25" fillId="0" borderId="25" xfId="0" applyFont="1" applyBorder="1" applyAlignment="1">
      <alignment horizontal="right" vertical="center"/>
    </xf>
    <xf numFmtId="0" fontId="0" fillId="0" borderId="26" xfId="0" applyBorder="1">
      <alignment vertical="center"/>
    </xf>
    <xf numFmtId="0" fontId="25" fillId="0" borderId="28" xfId="0" applyFont="1" applyBorder="1" applyAlignment="1">
      <alignment horizontal="right" vertical="center"/>
    </xf>
    <xf numFmtId="0" fontId="0" fillId="0" borderId="29" xfId="0" applyBorder="1">
      <alignment vertical="center"/>
    </xf>
    <xf numFmtId="0" fontId="25" fillId="0" borderId="31" xfId="0" applyFont="1" applyBorder="1" applyAlignment="1">
      <alignment horizontal="right" vertical="center"/>
    </xf>
    <xf numFmtId="0" fontId="0" fillId="0" borderId="4" xfId="0" applyBorder="1">
      <alignment vertical="center"/>
    </xf>
    <xf numFmtId="0" fontId="0" fillId="0" borderId="32" xfId="0" applyBorder="1">
      <alignment vertical="center"/>
    </xf>
    <xf numFmtId="0" fontId="25" fillId="0" borderId="34" xfId="0" applyFont="1" applyBorder="1" applyAlignment="1">
      <alignment horizontal="right" vertical="center"/>
    </xf>
    <xf numFmtId="0" fontId="25" fillId="0" borderId="71" xfId="0" applyFont="1" applyBorder="1" applyAlignment="1">
      <alignment horizontal="right" vertical="center"/>
    </xf>
    <xf numFmtId="0" fontId="36" fillId="0" borderId="0" xfId="0" applyFont="1" applyAlignment="1">
      <alignment horizontal="right" vertical="center"/>
    </xf>
    <xf numFmtId="0" fontId="0" fillId="0" borderId="73" xfId="0" applyBorder="1" applyAlignment="1">
      <alignment horizontal="right" vertical="center"/>
    </xf>
    <xf numFmtId="0" fontId="29" fillId="0" borderId="70" xfId="0" applyFont="1" applyBorder="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31" fillId="0" borderId="0" xfId="0" applyFont="1">
      <alignment vertical="center"/>
    </xf>
    <xf numFmtId="0" fontId="25" fillId="0" borderId="6" xfId="0" applyFont="1" applyBorder="1" applyAlignment="1">
      <alignment vertical="center" wrapText="1"/>
    </xf>
    <xf numFmtId="0" fontId="0" fillId="0" borderId="7" xfId="0" applyBorder="1">
      <alignment vertical="center"/>
    </xf>
    <xf numFmtId="0" fontId="25" fillId="0" borderId="8" xfId="0" applyFont="1" applyBorder="1" applyAlignment="1">
      <alignment vertical="center" wrapText="1"/>
    </xf>
    <xf numFmtId="0" fontId="25" fillId="0" borderId="0" xfId="0" applyFont="1" applyAlignment="1">
      <alignment vertical="center" wrapText="1"/>
    </xf>
    <xf numFmtId="0" fontId="32" fillId="0" borderId="0" xfId="0" applyFont="1">
      <alignment vertical="center"/>
    </xf>
    <xf numFmtId="0" fontId="33" fillId="0" borderId="0" xfId="0" applyFont="1">
      <alignment vertical="center"/>
    </xf>
    <xf numFmtId="38" fontId="19" fillId="0" borderId="3" xfId="1" applyFont="1" applyBorder="1" applyAlignment="1" applyProtection="1">
      <alignment horizontal="right" vertical="center" wrapText="1"/>
    </xf>
    <xf numFmtId="38" fontId="19" fillId="0" borderId="0" xfId="1" applyFont="1" applyProtection="1">
      <alignment vertical="center"/>
    </xf>
    <xf numFmtId="0" fontId="0" fillId="0" borderId="3" xfId="0" applyBorder="1" applyAlignment="1">
      <alignment horizontal="right" vertical="center" wrapText="1"/>
    </xf>
    <xf numFmtId="38" fontId="19" fillId="0" borderId="35" xfId="1" applyFont="1" applyBorder="1" applyAlignment="1" applyProtection="1">
      <alignment horizontal="right" vertical="center" wrapText="1"/>
    </xf>
    <xf numFmtId="38" fontId="19" fillId="0" borderId="14" xfId="1" applyFont="1" applyBorder="1" applyAlignment="1" applyProtection="1">
      <alignment horizontal="right" vertical="center" wrapText="1"/>
    </xf>
    <xf numFmtId="38" fontId="19" fillId="0" borderId="0" xfId="1" applyFont="1" applyAlignment="1" applyProtection="1">
      <alignment vertical="center"/>
    </xf>
    <xf numFmtId="0" fontId="0" fillId="0" borderId="14" xfId="0" applyBorder="1" applyAlignment="1">
      <alignment horizontal="right" vertical="center" wrapText="1"/>
    </xf>
    <xf numFmtId="38" fontId="19" fillId="0" borderId="0" xfId="1" applyFont="1" applyAlignment="1" applyProtection="1">
      <alignment horizontal="right" vertical="center" wrapText="1"/>
    </xf>
    <xf numFmtId="38" fontId="34" fillId="0" borderId="76" xfId="1" applyFont="1" applyBorder="1" applyProtection="1">
      <alignment vertical="center"/>
    </xf>
    <xf numFmtId="0" fontId="34" fillId="0" borderId="60" xfId="0" applyFont="1" applyBorder="1" applyAlignment="1">
      <alignment horizontal="right" vertical="center" wrapText="1"/>
    </xf>
    <xf numFmtId="0" fontId="44" fillId="0" borderId="0" xfId="0" applyFont="1">
      <alignment vertical="center"/>
    </xf>
    <xf numFmtId="0" fontId="0" fillId="0" borderId="0" xfId="0" applyAlignment="1">
      <alignment horizontal="center" vertical="center" wrapText="1"/>
    </xf>
    <xf numFmtId="0" fontId="34" fillId="0" borderId="0" xfId="0" applyFont="1">
      <alignment vertical="center"/>
    </xf>
    <xf numFmtId="0" fontId="34" fillId="0" borderId="0" xfId="0" applyFont="1" applyAlignment="1">
      <alignment horizontal="right" vertical="center" wrapText="1"/>
    </xf>
    <xf numFmtId="0" fontId="0" fillId="0" borderId="11" xfId="0" applyBorder="1" applyAlignment="1">
      <alignment horizontal="right" vertical="center" wrapText="1"/>
    </xf>
    <xf numFmtId="0" fontId="0" fillId="0" borderId="60" xfId="0" applyBorder="1" applyAlignment="1">
      <alignment horizontal="right" vertical="center" wrapText="1"/>
    </xf>
    <xf numFmtId="0" fontId="0" fillId="0" borderId="0" xfId="0" applyAlignment="1">
      <alignment horizontal="right" vertical="center" wrapText="1"/>
    </xf>
    <xf numFmtId="0" fontId="26" fillId="0" borderId="0" xfId="0" applyFont="1" applyAlignment="1">
      <alignment horizontal="center" vertical="center" wrapText="1"/>
    </xf>
    <xf numFmtId="38" fontId="19" fillId="0" borderId="8" xfId="1" applyFont="1" applyFill="1" applyBorder="1" applyProtection="1">
      <alignment vertical="center"/>
    </xf>
    <xf numFmtId="38" fontId="19" fillId="0" borderId="0" xfId="1" applyFont="1" applyFill="1" applyProtection="1">
      <alignment vertical="center"/>
    </xf>
    <xf numFmtId="38" fontId="19" fillId="0" borderId="0" xfId="1" applyFont="1" applyFill="1" applyBorder="1" applyAlignment="1" applyProtection="1">
      <alignment vertical="center"/>
    </xf>
    <xf numFmtId="0" fontId="0" fillId="0" borderId="8" xfId="0" applyBorder="1">
      <alignment vertical="center"/>
    </xf>
    <xf numFmtId="38" fontId="19" fillId="0" borderId="8" xfId="1" applyFont="1" applyBorder="1" applyProtection="1">
      <alignment vertical="center"/>
    </xf>
    <xf numFmtId="0" fontId="0" fillId="0" borderId="1" xfId="0" applyBorder="1" applyProtection="1">
      <alignment vertical="center"/>
      <protection locked="0"/>
    </xf>
    <xf numFmtId="0" fontId="0" fillId="0" borderId="1" xfId="0" applyBorder="1" applyAlignment="1" applyProtection="1">
      <alignment vertical="center" wrapText="1"/>
      <protection locked="0"/>
    </xf>
    <xf numFmtId="0" fontId="0" fillId="0" borderId="2" xfId="0" applyBorder="1" applyProtection="1">
      <alignment vertical="center"/>
      <protection locked="0"/>
    </xf>
    <xf numFmtId="38" fontId="19" fillId="0" borderId="2" xfId="1" applyFont="1" applyFill="1" applyBorder="1" applyProtection="1">
      <alignment vertical="center"/>
      <protection locked="0"/>
    </xf>
    <xf numFmtId="0" fontId="43" fillId="0" borderId="0" xfId="0" applyFont="1" applyAlignment="1">
      <alignment horizontal="center" vertical="center"/>
    </xf>
    <xf numFmtId="0" fontId="0" fillId="7" borderId="1" xfId="0" applyFill="1" applyBorder="1" applyAlignment="1">
      <alignment horizontal="center" vertical="center"/>
    </xf>
    <xf numFmtId="0" fontId="0" fillId="0" borderId="22" xfId="0" applyBorder="1" applyAlignment="1">
      <alignment horizontal="center" vertical="center"/>
    </xf>
    <xf numFmtId="0" fontId="41" fillId="0" borderId="0" xfId="0" applyFont="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42" fillId="0" borderId="1" xfId="0" applyFont="1" applyBorder="1" applyAlignment="1">
      <alignment vertical="center" wrapText="1"/>
    </xf>
    <xf numFmtId="0" fontId="37" fillId="0" borderId="2" xfId="0" applyFont="1" applyBorder="1">
      <alignment vertical="center"/>
    </xf>
    <xf numFmtId="0" fontId="0" fillId="0" borderId="3" xfId="0" applyBorder="1">
      <alignment vertical="center"/>
    </xf>
    <xf numFmtId="38" fontId="37" fillId="0" borderId="2" xfId="1" applyFont="1" applyBorder="1" applyAlignment="1" applyProtection="1">
      <alignment horizontal="right" vertical="center" wrapText="1"/>
    </xf>
    <xf numFmtId="38" fontId="37" fillId="0" borderId="2" xfId="1" applyFont="1" applyBorder="1" applyProtection="1">
      <alignment vertical="center"/>
    </xf>
    <xf numFmtId="0" fontId="0" fillId="0" borderId="1" xfId="0" applyBorder="1" applyAlignment="1">
      <alignment vertical="center" wrapText="1"/>
    </xf>
    <xf numFmtId="38" fontId="19" fillId="0" borderId="2" xfId="1" applyFont="1" applyFill="1" applyBorder="1" applyProtection="1">
      <alignment vertical="center"/>
    </xf>
    <xf numFmtId="38" fontId="19" fillId="0" borderId="2" xfId="1" applyFont="1" applyBorder="1" applyProtection="1">
      <alignment vertical="center"/>
    </xf>
    <xf numFmtId="0" fontId="25" fillId="0" borderId="0" xfId="0" applyFont="1">
      <alignment vertical="center"/>
    </xf>
    <xf numFmtId="0" fontId="0" fillId="0" borderId="10" xfId="0" applyBorder="1" applyProtection="1">
      <alignment vertical="center"/>
      <protection locked="0"/>
    </xf>
    <xf numFmtId="0" fontId="0" fillId="0" borderId="3" xfId="0" applyBorder="1" applyAlignment="1">
      <alignment horizontal="right" vertical="center"/>
    </xf>
    <xf numFmtId="0" fontId="0" fillId="0" borderId="11" xfId="0" applyBorder="1" applyAlignment="1">
      <alignment horizontal="right" vertical="center"/>
    </xf>
    <xf numFmtId="0" fontId="21" fillId="0" borderId="74" xfId="0" applyFont="1" applyBorder="1">
      <alignment vertical="center"/>
    </xf>
    <xf numFmtId="0" fontId="21" fillId="0" borderId="75" xfId="0" applyFont="1" applyBorder="1" applyAlignment="1">
      <alignment horizontal="right" vertical="center"/>
    </xf>
    <xf numFmtId="0" fontId="21" fillId="0" borderId="0" xfId="0" applyFont="1" applyAlignment="1">
      <alignment horizontal="right" vertical="center"/>
    </xf>
    <xf numFmtId="0" fontId="21" fillId="0" borderId="13" xfId="0" applyFont="1" applyBorder="1">
      <alignment vertical="center"/>
    </xf>
    <xf numFmtId="0" fontId="21" fillId="0" borderId="14" xfId="0" applyFont="1" applyBorder="1" applyAlignment="1">
      <alignment horizontal="right" vertical="center"/>
    </xf>
    <xf numFmtId="0" fontId="0" fillId="3" borderId="1" xfId="0" applyFill="1" applyBorder="1" applyAlignment="1">
      <alignment horizontal="center" vertical="center"/>
    </xf>
    <xf numFmtId="0" fontId="0" fillId="0" borderId="3" xfId="0" applyBorder="1" applyAlignment="1"/>
    <xf numFmtId="0" fontId="0" fillId="0" borderId="11" xfId="0" applyBorder="1" applyAlignment="1"/>
    <xf numFmtId="0" fontId="0" fillId="0" borderId="14" xfId="0" applyBorder="1" applyAlignment="1"/>
    <xf numFmtId="0" fontId="35" fillId="0" borderId="0" xfId="0" applyFont="1">
      <alignment vertical="center"/>
    </xf>
    <xf numFmtId="0" fontId="0" fillId="0" borderId="62" xfId="0" applyBorder="1" applyAlignment="1"/>
    <xf numFmtId="0" fontId="0" fillId="3" borderId="1" xfId="0" applyFill="1" applyBorder="1" applyAlignment="1">
      <alignment horizontal="center" vertical="center" wrapText="1"/>
    </xf>
    <xf numFmtId="0" fontId="37" fillId="0" borderId="1" xfId="0" applyFont="1" applyBorder="1" applyAlignment="1">
      <alignment horizontal="center" vertical="center" wrapText="1"/>
    </xf>
    <xf numFmtId="0" fontId="0" fillId="0" borderId="9" xfId="0" applyBorder="1" applyAlignment="1" applyProtection="1">
      <alignment vertical="center" wrapText="1"/>
      <protection locked="0"/>
    </xf>
    <xf numFmtId="0" fontId="0" fillId="0" borderId="1" xfId="0" applyBorder="1" applyAlignment="1" applyProtection="1">
      <alignment horizontal="right" vertical="center"/>
      <protection locked="0"/>
    </xf>
    <xf numFmtId="0" fontId="26" fillId="0" borderId="1" xfId="0" applyFont="1" applyBorder="1" applyAlignment="1" applyProtection="1">
      <alignment vertical="center" wrapText="1"/>
      <protection locked="0"/>
    </xf>
    <xf numFmtId="0" fontId="0" fillId="0" borderId="9" xfId="0" applyBorder="1" applyProtection="1">
      <alignment vertical="center"/>
      <protection locked="0"/>
    </xf>
    <xf numFmtId="0" fontId="0" fillId="0" borderId="16" xfId="0" applyBorder="1" applyProtection="1">
      <alignment vertical="center"/>
      <protection locked="0"/>
    </xf>
    <xf numFmtId="0" fontId="0" fillId="6" borderId="1" xfId="0" applyFill="1" applyBorder="1" applyAlignment="1" applyProtection="1">
      <alignment horizontal="center" vertical="center"/>
      <protection locked="0"/>
    </xf>
    <xf numFmtId="0" fontId="0" fillId="6" borderId="9" xfId="0" applyFill="1" applyBorder="1" applyAlignment="1">
      <alignment horizontal="center" vertical="center"/>
    </xf>
    <xf numFmtId="0" fontId="0" fillId="0" borderId="13" xfId="0" applyBorder="1">
      <alignment vertical="center"/>
    </xf>
    <xf numFmtId="177" fontId="0" fillId="0" borderId="15" xfId="0" applyNumberFormat="1" applyBorder="1" applyAlignment="1">
      <alignment horizontal="right" vertical="center" wrapText="1"/>
    </xf>
    <xf numFmtId="178" fontId="0" fillId="0" borderId="1" xfId="0" applyNumberFormat="1" applyBorder="1" applyAlignment="1" applyProtection="1">
      <alignment vertical="center" wrapText="1"/>
      <protection locked="0"/>
    </xf>
    <xf numFmtId="177" fontId="0" fillId="0" borderId="1" xfId="0" applyNumberFormat="1" applyBorder="1" applyAlignment="1" applyProtection="1">
      <alignment vertical="center" wrapText="1"/>
      <protection locked="0"/>
    </xf>
    <xf numFmtId="0" fontId="0" fillId="0" borderId="61" xfId="0" applyBorder="1">
      <alignment vertical="center"/>
    </xf>
    <xf numFmtId="0" fontId="0" fillId="15" borderId="1" xfId="0" applyFill="1" applyBorder="1">
      <alignment vertical="center"/>
    </xf>
    <xf numFmtId="0" fontId="0" fillId="15" borderId="2" xfId="0" applyFill="1" applyBorder="1">
      <alignment vertical="center"/>
    </xf>
    <xf numFmtId="0" fontId="0" fillId="15" borderId="3" xfId="0" applyFill="1" applyBorder="1" applyAlignment="1">
      <alignment horizontal="right" vertical="center"/>
    </xf>
    <xf numFmtId="0" fontId="0" fillId="2" borderId="2" xfId="0" applyFill="1" applyBorder="1" applyAlignment="1">
      <alignment vertical="center" wrapText="1"/>
    </xf>
    <xf numFmtId="178" fontId="0" fillId="0" borderId="15" xfId="0" applyNumberFormat="1" applyBorder="1" applyAlignment="1">
      <alignment horizontal="right" vertical="center" wrapText="1"/>
    </xf>
    <xf numFmtId="0" fontId="0" fillId="9" borderId="2" xfId="0" applyFill="1" applyBorder="1" applyAlignment="1">
      <alignment horizontal="center" vertical="center"/>
    </xf>
    <xf numFmtId="0" fontId="0" fillId="9" borderId="37" xfId="0" applyFill="1" applyBorder="1" applyAlignment="1">
      <alignment horizontal="center" vertical="center"/>
    </xf>
    <xf numFmtId="0" fontId="0" fillId="9" borderId="3" xfId="0" applyFill="1" applyBorder="1" applyAlignment="1">
      <alignment horizontal="center" vertical="center"/>
    </xf>
    <xf numFmtId="0" fontId="0" fillId="9" borderId="9" xfId="0" applyFill="1" applyBorder="1" applyAlignment="1">
      <alignment horizontal="center" vertical="center"/>
    </xf>
    <xf numFmtId="0" fontId="0" fillId="9" borderId="16" xfId="0" applyFill="1" applyBorder="1" applyAlignment="1">
      <alignment horizontal="center" vertical="center"/>
    </xf>
    <xf numFmtId="0" fontId="0" fillId="9" borderId="9" xfId="0" applyFill="1" applyBorder="1" applyAlignment="1">
      <alignment horizontal="center" vertical="center" wrapText="1"/>
    </xf>
    <xf numFmtId="0" fontId="25" fillId="9" borderId="2" xfId="0" applyFont="1" applyFill="1" applyBorder="1" applyAlignment="1">
      <alignment horizontal="center" vertical="center" wrapText="1"/>
    </xf>
    <xf numFmtId="0" fontId="0" fillId="0" borderId="3" xfId="0" applyBorder="1" applyAlignment="1">
      <alignment horizontal="center" vertical="center"/>
    </xf>
    <xf numFmtId="0" fontId="0" fillId="0" borderId="2" xfId="0" applyBorder="1" applyProtection="1">
      <alignment vertical="center"/>
      <protection locked="0"/>
    </xf>
    <xf numFmtId="0" fontId="0" fillId="0" borderId="37" xfId="0" applyBorder="1" applyProtection="1">
      <alignment vertical="center"/>
      <protection locked="0"/>
    </xf>
    <xf numFmtId="0" fontId="0" fillId="2" borderId="1" xfId="0" applyFill="1" applyBorder="1" applyAlignment="1">
      <alignment horizontal="center" vertical="center"/>
    </xf>
    <xf numFmtId="0" fontId="25" fillId="0" borderId="1" xfId="0" applyFont="1" applyBorder="1" applyAlignment="1">
      <alignment horizontal="center" vertical="center" wrapText="1"/>
    </xf>
    <xf numFmtId="0" fontId="0" fillId="0" borderId="37" xfId="0" applyBorder="1" applyAlignment="1">
      <alignment horizontal="right" vertical="center"/>
    </xf>
    <xf numFmtId="0" fontId="0" fillId="0" borderId="3" xfId="0" applyBorder="1" applyAlignment="1">
      <alignment horizontal="right" vertical="center"/>
    </xf>
    <xf numFmtId="0" fontId="0" fillId="9" borderId="2" xfId="0" applyFill="1" applyBorder="1" applyAlignment="1">
      <alignment horizontal="center" vertical="center" wrapText="1"/>
    </xf>
    <xf numFmtId="0" fontId="0" fillId="0" borderId="2" xfId="0" applyBorder="1">
      <alignment vertical="center"/>
    </xf>
    <xf numFmtId="0" fontId="0" fillId="0" borderId="37" xfId="0" applyBorder="1">
      <alignment vertical="center"/>
    </xf>
    <xf numFmtId="0" fontId="27" fillId="0" borderId="0" xfId="0" applyFont="1" applyAlignment="1">
      <alignment horizontal="center" vertical="center"/>
    </xf>
    <xf numFmtId="0" fontId="22" fillId="0" borderId="0" xfId="0" applyFont="1" applyAlignment="1">
      <alignment horizontal="center" vertical="center"/>
    </xf>
    <xf numFmtId="0" fontId="0" fillId="0" borderId="47" xfId="0" applyBorder="1" applyAlignment="1">
      <alignment horizontal="right" vertical="center"/>
    </xf>
    <xf numFmtId="0" fontId="0" fillId="0" borderId="77" xfId="0" applyBorder="1" applyAlignment="1">
      <alignment horizontal="right" vertical="center"/>
    </xf>
    <xf numFmtId="0" fontId="22" fillId="10" borderId="78" xfId="0" applyFont="1" applyFill="1" applyBorder="1" applyAlignment="1">
      <alignment horizontal="center" vertical="center"/>
    </xf>
    <xf numFmtId="0" fontId="22" fillId="10" borderId="79" xfId="0" applyFont="1" applyFill="1" applyBorder="1" applyAlignment="1">
      <alignment horizontal="center" vertical="center"/>
    </xf>
    <xf numFmtId="0" fontId="0" fillId="10" borderId="80" xfId="0" applyFill="1" applyBorder="1" applyAlignment="1">
      <alignment horizontal="center" vertical="center"/>
    </xf>
    <xf numFmtId="0" fontId="22" fillId="10" borderId="50" xfId="0" applyFont="1" applyFill="1" applyBorder="1" applyAlignment="1">
      <alignment horizontal="center" vertical="center"/>
    </xf>
    <xf numFmtId="0" fontId="0" fillId="10" borderId="53" xfId="0" applyFill="1" applyBorder="1" applyAlignment="1">
      <alignment horizontal="center" vertical="center"/>
    </xf>
    <xf numFmtId="0" fontId="0" fillId="10" borderId="51" xfId="0" applyFill="1" applyBorder="1" applyAlignment="1">
      <alignment horizontal="center" vertical="center"/>
    </xf>
    <xf numFmtId="0" fontId="0" fillId="0" borderId="55" xfId="0" applyBorder="1" applyAlignment="1" applyProtection="1">
      <alignment horizontal="right" vertical="center" wrapText="1"/>
      <protection locked="0"/>
    </xf>
    <xf numFmtId="0" fontId="0" fillId="0" borderId="55" xfId="0" applyBorder="1" applyProtection="1">
      <alignment vertical="center"/>
      <protection locked="0"/>
    </xf>
    <xf numFmtId="0" fontId="0" fillId="11" borderId="1" xfId="0" applyFill="1" applyBorder="1" applyAlignment="1">
      <alignment horizontal="center" vertical="center"/>
    </xf>
    <xf numFmtId="0" fontId="0" fillId="0" borderId="1" xfId="0" applyBorder="1">
      <alignment vertical="center"/>
    </xf>
    <xf numFmtId="0" fontId="0" fillId="11" borderId="9" xfId="0" applyFill="1" applyBorder="1" applyAlignment="1">
      <alignment horizontal="center" vertical="center"/>
    </xf>
    <xf numFmtId="0" fontId="0" fillId="0" borderId="9" xfId="0" applyBorder="1">
      <alignment vertical="center"/>
    </xf>
    <xf numFmtId="0" fontId="0" fillId="0" borderId="73" xfId="0" applyBorder="1">
      <alignment vertical="center"/>
    </xf>
    <xf numFmtId="0" fontId="0" fillId="0" borderId="83" xfId="0" applyBorder="1">
      <alignment vertical="center"/>
    </xf>
    <xf numFmtId="0" fontId="0" fillId="0" borderId="38" xfId="0" applyBorder="1">
      <alignment vertical="center"/>
    </xf>
    <xf numFmtId="0" fontId="0" fillId="0" borderId="18" xfId="0" applyBorder="1">
      <alignment vertical="center"/>
    </xf>
    <xf numFmtId="0" fontId="21" fillId="11" borderId="36" xfId="0" applyFont="1" applyFill="1" applyBorder="1" applyAlignment="1">
      <alignment horizontal="center" vertical="center"/>
    </xf>
    <xf numFmtId="0" fontId="21" fillId="0" borderId="17" xfId="0" applyFont="1" applyBorder="1">
      <alignment vertical="center"/>
    </xf>
    <xf numFmtId="0" fontId="0" fillId="11" borderId="1" xfId="0" applyFill="1" applyBorder="1" applyAlignment="1">
      <alignment horizontal="center" vertical="center" wrapText="1"/>
    </xf>
    <xf numFmtId="0" fontId="0" fillId="3" borderId="52" xfId="0" applyFill="1" applyBorder="1" applyAlignment="1">
      <alignment horizontal="center" vertical="center"/>
    </xf>
    <xf numFmtId="0" fontId="0" fillId="3" borderId="54" xfId="0" applyFill="1" applyBorder="1" applyAlignment="1">
      <alignment horizontal="center" vertical="center"/>
    </xf>
    <xf numFmtId="0" fontId="0" fillId="3" borderId="59" xfId="0" applyFill="1" applyBorder="1" applyAlignment="1">
      <alignment horizontal="center" vertical="center"/>
    </xf>
    <xf numFmtId="0" fontId="34" fillId="3" borderId="52" xfId="0" applyFont="1" applyFill="1" applyBorder="1" applyAlignment="1">
      <alignment horizontal="center" vertical="center"/>
    </xf>
    <xf numFmtId="0" fontId="34" fillId="3" borderId="54" xfId="0" applyFont="1" applyFill="1" applyBorder="1" applyAlignment="1">
      <alignment horizontal="center" vertical="center"/>
    </xf>
    <xf numFmtId="0" fontId="34" fillId="3" borderId="59" xfId="0" applyFont="1" applyFill="1" applyBorder="1" applyAlignment="1">
      <alignment horizontal="center" vertical="center"/>
    </xf>
    <xf numFmtId="0" fontId="0" fillId="0" borderId="23" xfId="0" applyBorder="1" applyProtection="1">
      <alignment vertical="center"/>
      <protection locked="0"/>
    </xf>
    <xf numFmtId="0" fontId="0" fillId="0" borderId="26" xfId="0" applyBorder="1" applyProtection="1">
      <alignment vertical="center"/>
      <protection locked="0"/>
    </xf>
    <xf numFmtId="0" fontId="0" fillId="0" borderId="29" xfId="0" applyBorder="1" applyProtection="1">
      <alignment vertical="center"/>
      <protection locked="0"/>
    </xf>
    <xf numFmtId="0" fontId="0" fillId="0" borderId="81" xfId="0" applyBorder="1" applyProtection="1">
      <alignment vertical="center"/>
      <protection locked="0"/>
    </xf>
    <xf numFmtId="0" fontId="0" fillId="0" borderId="39" xfId="0" applyBorder="1" applyProtection="1">
      <alignment vertical="center"/>
      <protection locked="0"/>
    </xf>
    <xf numFmtId="0" fontId="0" fillId="0" borderId="82" xfId="0" applyBorder="1" applyProtection="1">
      <alignment vertical="center"/>
      <protection locked="0"/>
    </xf>
    <xf numFmtId="0" fontId="0" fillId="0" borderId="40" xfId="0" applyBorder="1" applyProtection="1">
      <alignment vertical="center"/>
      <protection locked="0"/>
    </xf>
    <xf numFmtId="0" fontId="0" fillId="0" borderId="32" xfId="0" applyBorder="1" applyProtection="1">
      <alignment vertical="center"/>
      <protection locked="0"/>
    </xf>
    <xf numFmtId="0" fontId="0" fillId="0" borderId="13" xfId="0" applyBorder="1">
      <alignment vertical="center"/>
    </xf>
    <xf numFmtId="0" fontId="0" fillId="0" borderId="9" xfId="0" applyBorder="1" applyAlignment="1">
      <alignment vertical="center" wrapText="1"/>
    </xf>
    <xf numFmtId="0" fontId="0" fillId="0" borderId="4" xfId="0" applyBorder="1">
      <alignment vertical="center"/>
    </xf>
    <xf numFmtId="0" fontId="0" fillId="0" borderId="16" xfId="0" applyBorder="1">
      <alignmen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46" fillId="3" borderId="41" xfId="0" applyFont="1" applyFill="1" applyBorder="1" applyAlignment="1">
      <alignment horizontal="center" vertical="center" wrapText="1"/>
    </xf>
    <xf numFmtId="0" fontId="46" fillId="3" borderId="20" xfId="0" applyFont="1" applyFill="1" applyBorder="1" applyAlignment="1">
      <alignment horizontal="center" vertical="center" wrapText="1"/>
    </xf>
    <xf numFmtId="0" fontId="32" fillId="3" borderId="10" xfId="0" applyFont="1" applyFill="1" applyBorder="1" applyAlignment="1">
      <alignment horizontal="center" vertical="center"/>
    </xf>
    <xf numFmtId="0" fontId="32" fillId="3" borderId="11" xfId="0" applyFont="1" applyFill="1" applyBorder="1" applyAlignment="1">
      <alignment horizontal="center" vertical="center"/>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31" fillId="3" borderId="41"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0" fillId="0" borderId="0" xfId="0">
      <alignment vertical="center"/>
    </xf>
    <xf numFmtId="0" fontId="46" fillId="3" borderId="20" xfId="0" applyFont="1" applyFill="1" applyBorder="1" applyAlignment="1">
      <alignment horizontal="center" vertical="center"/>
    </xf>
    <xf numFmtId="0" fontId="48" fillId="0" borderId="41"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0" xfId="0" applyFont="1" applyBorder="1" applyAlignment="1">
      <alignment horizontal="center" vertical="center" wrapText="1"/>
    </xf>
    <xf numFmtId="176" fontId="19" fillId="0" borderId="7" xfId="1" applyNumberFormat="1" applyFont="1" applyBorder="1" applyAlignment="1" applyProtection="1">
      <alignment vertical="center"/>
    </xf>
    <xf numFmtId="176" fontId="19" fillId="0" borderId="44" xfId="1" applyNumberFormat="1" applyFont="1" applyBorder="1" applyAlignment="1" applyProtection="1">
      <alignment vertical="center"/>
    </xf>
    <xf numFmtId="0" fontId="49" fillId="0" borderId="41" xfId="0" applyFont="1" applyBorder="1" applyAlignment="1">
      <alignment horizontal="center" vertical="center" wrapText="1"/>
    </xf>
    <xf numFmtId="0" fontId="49" fillId="0" borderId="19" xfId="0" applyFont="1" applyBorder="1" applyAlignment="1">
      <alignment horizontal="center" vertical="center" wrapText="1"/>
    </xf>
    <xf numFmtId="0" fontId="49" fillId="0" borderId="20" xfId="0" applyFont="1" applyBorder="1" applyAlignment="1">
      <alignment horizontal="center" vertical="center" wrapText="1"/>
    </xf>
    <xf numFmtId="38" fontId="19" fillId="0" borderId="7" xfId="1" applyFont="1" applyBorder="1" applyAlignment="1" applyProtection="1">
      <alignment vertical="center"/>
      <protection locked="0"/>
    </xf>
    <xf numFmtId="38" fontId="19" fillId="0" borderId="44" xfId="1" applyFont="1" applyBorder="1" applyAlignment="1" applyProtection="1">
      <alignment vertical="center"/>
      <protection locked="0"/>
    </xf>
    <xf numFmtId="0" fontId="31" fillId="0" borderId="41"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38" fontId="19" fillId="0" borderId="7" xfId="1" applyFont="1" applyBorder="1" applyAlignment="1" applyProtection="1">
      <alignment vertical="center"/>
    </xf>
    <xf numFmtId="38" fontId="19" fillId="0" borderId="44" xfId="1" applyFont="1" applyBorder="1" applyAlignment="1" applyProtection="1">
      <alignment vertical="center"/>
    </xf>
    <xf numFmtId="0" fontId="47" fillId="0" borderId="41"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20" xfId="0" applyFont="1" applyBorder="1" applyAlignment="1">
      <alignment horizontal="center" vertical="center" wrapText="1"/>
    </xf>
    <xf numFmtId="38" fontId="19" fillId="0" borderId="7" xfId="1" applyFont="1" applyFill="1" applyBorder="1" applyAlignment="1" applyProtection="1">
      <alignment vertical="center"/>
    </xf>
    <xf numFmtId="38" fontId="19" fillId="0" borderId="44" xfId="1" applyFont="1" applyFill="1" applyBorder="1" applyAlignment="1" applyProtection="1">
      <alignment vertical="center"/>
    </xf>
    <xf numFmtId="0" fontId="26" fillId="0" borderId="4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176" fontId="19" fillId="0" borderId="7" xfId="1" applyNumberFormat="1" applyFont="1" applyFill="1" applyBorder="1" applyAlignment="1" applyProtection="1">
      <alignment vertical="center"/>
    </xf>
    <xf numFmtId="176" fontId="19" fillId="0" borderId="44" xfId="1" applyNumberFormat="1" applyFont="1" applyFill="1" applyBorder="1" applyAlignment="1" applyProtection="1">
      <alignment vertical="center"/>
    </xf>
    <xf numFmtId="38" fontId="19" fillId="0" borderId="7" xfId="1" applyFont="1" applyFill="1" applyBorder="1" applyAlignment="1" applyProtection="1">
      <alignment vertical="center"/>
      <protection locked="0"/>
    </xf>
    <xf numFmtId="38" fontId="19" fillId="0" borderId="44" xfId="1" applyFont="1" applyFill="1" applyBorder="1" applyAlignment="1" applyProtection="1">
      <alignment vertical="center"/>
      <protection locked="0"/>
    </xf>
    <xf numFmtId="38" fontId="19" fillId="0" borderId="76" xfId="1" applyFont="1" applyBorder="1" applyAlignment="1" applyProtection="1">
      <alignment vertical="center"/>
    </xf>
    <xf numFmtId="38" fontId="19" fillId="0" borderId="84" xfId="1" applyFont="1" applyBorder="1" applyAlignment="1" applyProtection="1">
      <alignment vertical="center"/>
    </xf>
    <xf numFmtId="0" fontId="0" fillId="13" borderId="2" xfId="0" applyFill="1" applyBorder="1" applyAlignment="1">
      <alignment horizontal="center" vertical="center"/>
    </xf>
    <xf numFmtId="0" fontId="0" fillId="13" borderId="37" xfId="0" applyFill="1" applyBorder="1" applyAlignment="1">
      <alignment horizontal="center" vertical="center"/>
    </xf>
    <xf numFmtId="0" fontId="0" fillId="13" borderId="89" xfId="0" applyFill="1" applyBorder="1" applyAlignment="1">
      <alignment horizontal="center" vertical="center"/>
    </xf>
    <xf numFmtId="0" fontId="0" fillId="13" borderId="2" xfId="0" applyFill="1" applyBorder="1">
      <alignment vertical="center"/>
    </xf>
    <xf numFmtId="0" fontId="0" fillId="13" borderId="37" xfId="0" applyFill="1" applyBorder="1">
      <alignment vertical="center"/>
    </xf>
    <xf numFmtId="38" fontId="19" fillId="0" borderId="85" xfId="1" applyFont="1" applyBorder="1" applyAlignment="1" applyProtection="1">
      <alignment vertical="center"/>
      <protection locked="0"/>
    </xf>
    <xf numFmtId="38" fontId="19" fillId="0" borderId="2" xfId="1" applyFont="1" applyBorder="1" applyAlignment="1" applyProtection="1">
      <alignment vertical="center"/>
      <protection locked="0"/>
    </xf>
    <xf numFmtId="38" fontId="19" fillId="0" borderId="37" xfId="1" applyFont="1" applyBorder="1" applyAlignment="1" applyProtection="1">
      <alignment vertical="center"/>
      <protection locked="0"/>
    </xf>
    <xf numFmtId="38" fontId="19" fillId="0" borderId="42" xfId="1" applyFont="1" applyBorder="1" applyAlignment="1" applyProtection="1">
      <alignment vertical="center"/>
      <protection locked="0"/>
    </xf>
    <xf numFmtId="38" fontId="19" fillId="0" borderId="43" xfId="1" applyFont="1" applyBorder="1" applyAlignment="1" applyProtection="1">
      <alignment vertical="center"/>
      <protection locked="0"/>
    </xf>
    <xf numFmtId="38" fontId="19" fillId="0" borderId="13" xfId="1" applyFont="1" applyBorder="1" applyAlignment="1" applyProtection="1">
      <alignment vertical="center"/>
    </xf>
    <xf numFmtId="38" fontId="19" fillId="0" borderId="18" xfId="1" applyFont="1" applyBorder="1" applyAlignment="1" applyProtection="1">
      <alignment vertical="center"/>
    </xf>
    <xf numFmtId="38" fontId="34" fillId="0" borderId="84" xfId="1" applyFont="1" applyBorder="1" applyAlignment="1" applyProtection="1">
      <alignment vertical="center"/>
    </xf>
    <xf numFmtId="0" fontId="0" fillId="13" borderId="86" xfId="0" applyFill="1" applyBorder="1">
      <alignment vertical="center"/>
    </xf>
    <xf numFmtId="0" fontId="0" fillId="12" borderId="2" xfId="0" applyFill="1" applyBorder="1" applyAlignment="1">
      <alignment horizontal="center" vertical="center"/>
    </xf>
    <xf numFmtId="0" fontId="0" fillId="12" borderId="37" xfId="0" applyFill="1" applyBorder="1" applyAlignment="1">
      <alignment horizontal="center" vertical="center"/>
    </xf>
    <xf numFmtId="0" fontId="0" fillId="12" borderId="3" xfId="0" applyFill="1" applyBorder="1" applyAlignment="1">
      <alignment horizontal="center" vertical="center"/>
    </xf>
    <xf numFmtId="38" fontId="19" fillId="13" borderId="2" xfId="1" applyFont="1" applyFill="1" applyBorder="1" applyAlignment="1" applyProtection="1">
      <alignment horizontal="center" vertical="center" wrapText="1"/>
    </xf>
    <xf numFmtId="38" fontId="19" fillId="13" borderId="37" xfId="1" applyFont="1" applyFill="1" applyBorder="1" applyAlignment="1" applyProtection="1">
      <alignment horizontal="center" vertical="center" wrapText="1"/>
    </xf>
    <xf numFmtId="38" fontId="19" fillId="13" borderId="86" xfId="1" applyFont="1" applyFill="1" applyBorder="1" applyAlignment="1" applyProtection="1">
      <alignment horizontal="center" vertical="center" wrapText="1"/>
    </xf>
    <xf numFmtId="0" fontId="0" fillId="7" borderId="3" xfId="0"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7" borderId="2" xfId="0" applyFill="1" applyBorder="1" applyAlignment="1">
      <alignment horizontal="center" vertical="center"/>
    </xf>
    <xf numFmtId="0" fontId="0" fillId="7" borderId="3" xfId="0" applyFill="1" applyBorder="1">
      <alignment vertical="center"/>
    </xf>
    <xf numFmtId="0" fontId="21" fillId="0" borderId="1" xfId="0" applyFont="1" applyBorder="1" applyAlignment="1">
      <alignment horizontal="right" vertical="center"/>
    </xf>
    <xf numFmtId="0" fontId="21" fillId="0" borderId="2" xfId="0" applyFont="1" applyBorder="1" applyAlignment="1">
      <alignment horizontal="right" vertical="center"/>
    </xf>
    <xf numFmtId="0" fontId="21" fillId="14" borderId="45"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0" borderId="1" xfId="0"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4" borderId="2" xfId="0" applyFill="1"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26" fillId="0" borderId="46" xfId="0" applyFont="1" applyBorder="1" applyAlignment="1">
      <alignment vertical="center" wrapText="1"/>
    </xf>
    <xf numFmtId="0" fontId="26" fillId="0" borderId="12" xfId="0" applyFont="1" applyBorder="1" applyAlignment="1">
      <alignment vertical="center" wrapText="1"/>
    </xf>
    <xf numFmtId="38" fontId="19" fillId="0" borderId="37" xfId="1" applyFont="1" applyBorder="1" applyAlignment="1" applyProtection="1">
      <alignment horizontal="center" vertical="center"/>
      <protection locked="0"/>
    </xf>
    <xf numFmtId="38" fontId="19" fillId="0" borderId="85" xfId="1" applyFont="1" applyBorder="1" applyAlignment="1" applyProtection="1">
      <alignment horizontal="center" vertical="center"/>
      <protection locked="0"/>
    </xf>
    <xf numFmtId="0" fontId="0" fillId="13" borderId="86" xfId="0" applyFill="1" applyBorder="1" applyAlignment="1">
      <alignment horizontal="center" vertical="center"/>
    </xf>
    <xf numFmtId="0" fontId="0" fillId="13" borderId="2" xfId="0" applyFill="1" applyBorder="1" applyAlignment="1">
      <alignment vertical="center"/>
    </xf>
    <xf numFmtId="0" fontId="0" fillId="13" borderId="37" xfId="0" applyFill="1" applyBorder="1" applyAlignment="1">
      <alignment vertical="center"/>
    </xf>
    <xf numFmtId="0" fontId="0" fillId="13" borderId="2" xfId="0" applyFill="1" applyBorder="1" applyAlignment="1" applyProtection="1">
      <alignment vertical="center"/>
      <protection locked="0"/>
    </xf>
    <xf numFmtId="0" fontId="0" fillId="13" borderId="37" xfId="0" applyFill="1" applyBorder="1" applyAlignment="1" applyProtection="1">
      <alignment vertical="center"/>
      <protection locked="0"/>
    </xf>
    <xf numFmtId="38" fontId="19" fillId="0" borderId="76" xfId="1" applyFont="1" applyBorder="1" applyAlignment="1" applyProtection="1">
      <alignment horizontal="right" vertical="center"/>
    </xf>
    <xf numFmtId="38" fontId="19" fillId="0" borderId="84" xfId="1" applyFont="1" applyBorder="1" applyAlignment="1" applyProtection="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396240</xdr:colOff>
      <xdr:row>0</xdr:row>
      <xdr:rowOff>0</xdr:rowOff>
    </xdr:from>
    <xdr:to>
      <xdr:col>7</xdr:col>
      <xdr:colOff>1905000</xdr:colOff>
      <xdr:row>2</xdr:row>
      <xdr:rowOff>68580</xdr:rowOff>
    </xdr:to>
    <xdr:pic>
      <xdr:nvPicPr>
        <xdr:cNvPr id="1088" name="図 1">
          <a:extLst>
            <a:ext uri="{FF2B5EF4-FFF2-40B4-BE49-F238E27FC236}">
              <a16:creationId xmlns:a16="http://schemas.microsoft.com/office/drawing/2014/main" id="{00000000-0008-0000-0000-00004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4880" y="0"/>
          <a:ext cx="150876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982980</xdr:colOff>
      <xdr:row>0</xdr:row>
      <xdr:rowOff>0</xdr:rowOff>
    </xdr:from>
    <xdr:to>
      <xdr:col>7</xdr:col>
      <xdr:colOff>680085</xdr:colOff>
      <xdr:row>2</xdr:row>
      <xdr:rowOff>68580</xdr:rowOff>
    </xdr:to>
    <xdr:pic>
      <xdr:nvPicPr>
        <xdr:cNvPr id="18490" name="図 1">
          <a:extLst>
            <a:ext uri="{FF2B5EF4-FFF2-40B4-BE49-F238E27FC236}">
              <a16:creationId xmlns:a16="http://schemas.microsoft.com/office/drawing/2014/main" id="{00000000-0008-0000-0900-00003A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73980" y="0"/>
          <a:ext cx="150876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80011</xdr:colOff>
      <xdr:row>6</xdr:row>
      <xdr:rowOff>38100</xdr:rowOff>
    </xdr:from>
    <xdr:to>
      <xdr:col>5</xdr:col>
      <xdr:colOff>112667</xdr:colOff>
      <xdr:row>9</xdr:row>
      <xdr:rowOff>9525</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1668781" y="1476375"/>
          <a:ext cx="45719" cy="1219200"/>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18</xdr:col>
      <xdr:colOff>59054</xdr:colOff>
      <xdr:row>6</xdr:row>
      <xdr:rowOff>28575</xdr:rowOff>
    </xdr:from>
    <xdr:to>
      <xdr:col>18</xdr:col>
      <xdr:colOff>97153</xdr:colOff>
      <xdr:row>9</xdr:row>
      <xdr:rowOff>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flipH="1">
          <a:off x="5486399" y="1466850"/>
          <a:ext cx="45719" cy="1219200"/>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80011</xdr:colOff>
      <xdr:row>12</xdr:row>
      <xdr:rowOff>66675</xdr:rowOff>
    </xdr:from>
    <xdr:to>
      <xdr:col>5</xdr:col>
      <xdr:colOff>112667</xdr:colOff>
      <xdr:row>13</xdr:row>
      <xdr:rowOff>430731</xdr:rowOff>
    </xdr:to>
    <xdr:sp macro="" textlink="">
      <xdr:nvSpPr>
        <xdr:cNvPr id="5" name="左大かっこ 4">
          <a:extLst>
            <a:ext uri="{FF2B5EF4-FFF2-40B4-BE49-F238E27FC236}">
              <a16:creationId xmlns:a16="http://schemas.microsoft.com/office/drawing/2014/main" id="{00000000-0008-0000-0100-000005000000}"/>
            </a:ext>
          </a:extLst>
        </xdr:cNvPr>
        <xdr:cNvSpPr/>
      </xdr:nvSpPr>
      <xdr:spPr>
        <a:xfrm>
          <a:off x="1668781" y="3686175"/>
          <a:ext cx="45719" cy="697431"/>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18</xdr:col>
      <xdr:colOff>59054</xdr:colOff>
      <xdr:row>12</xdr:row>
      <xdr:rowOff>57151</xdr:rowOff>
    </xdr:from>
    <xdr:to>
      <xdr:col>18</xdr:col>
      <xdr:colOff>97153</xdr:colOff>
      <xdr:row>13</xdr:row>
      <xdr:rowOff>428626</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flipH="1">
          <a:off x="5486399" y="3676651"/>
          <a:ext cx="45719" cy="704850"/>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editAs="oneCell">
    <xdr:from>
      <xdr:col>18</xdr:col>
      <xdr:colOff>15240</xdr:colOff>
      <xdr:row>0</xdr:row>
      <xdr:rowOff>0</xdr:rowOff>
    </xdr:from>
    <xdr:to>
      <xdr:col>21</xdr:col>
      <xdr:colOff>274320</xdr:colOff>
      <xdr:row>2</xdr:row>
      <xdr:rowOff>68580</xdr:rowOff>
    </xdr:to>
    <xdr:pic>
      <xdr:nvPicPr>
        <xdr:cNvPr id="19766" name="図 12">
          <a:extLst>
            <a:ext uri="{FF2B5EF4-FFF2-40B4-BE49-F238E27FC236}">
              <a16:creationId xmlns:a16="http://schemas.microsoft.com/office/drawing/2014/main" id="{00000000-0008-0000-0100-0000364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9180" y="0"/>
          <a:ext cx="150876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30480</xdr:colOff>
      <xdr:row>15</xdr:row>
      <xdr:rowOff>83820</xdr:rowOff>
    </xdr:from>
    <xdr:to>
      <xdr:col>22</xdr:col>
      <xdr:colOff>289560</xdr:colOff>
      <xdr:row>15</xdr:row>
      <xdr:rowOff>358140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6438900" y="3825240"/>
          <a:ext cx="259080" cy="27432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xdr:from>
      <xdr:col>22</xdr:col>
      <xdr:colOff>30480</xdr:colOff>
      <xdr:row>26</xdr:row>
      <xdr:rowOff>83820</xdr:rowOff>
    </xdr:from>
    <xdr:to>
      <xdr:col>22</xdr:col>
      <xdr:colOff>289560</xdr:colOff>
      <xdr:row>26</xdr:row>
      <xdr:rowOff>358140</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6438900" y="8869680"/>
          <a:ext cx="259080" cy="27432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endParaRPr kumimoji="1" lang="ja-JP" altLang="en-US" sz="1600" b="1">
            <a:latin typeface="+mn-ea"/>
            <a:ea typeface="+mn-ea"/>
          </a:endParaRPr>
        </a:p>
      </xdr:txBody>
    </xdr:sp>
    <xdr:clientData/>
  </xdr:twoCellAnchor>
  <xdr:twoCellAnchor>
    <xdr:from>
      <xdr:col>15</xdr:col>
      <xdr:colOff>38100</xdr:colOff>
      <xdr:row>28</xdr:row>
      <xdr:rowOff>99060</xdr:rowOff>
    </xdr:from>
    <xdr:to>
      <xdr:col>16</xdr:col>
      <xdr:colOff>228600</xdr:colOff>
      <xdr:row>28</xdr:row>
      <xdr:rowOff>373380</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4008120" y="9776460"/>
          <a:ext cx="259080" cy="27432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xdr:from>
      <xdr:col>17</xdr:col>
      <xdr:colOff>22860</xdr:colOff>
      <xdr:row>28</xdr:row>
      <xdr:rowOff>99060</xdr:rowOff>
    </xdr:from>
    <xdr:to>
      <xdr:col>17</xdr:col>
      <xdr:colOff>281940</xdr:colOff>
      <xdr:row>28</xdr:row>
      <xdr:rowOff>373380</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4572000" y="9776460"/>
          <a:ext cx="259080" cy="27432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endParaRPr kumimoji="1" lang="ja-JP" altLang="en-US" sz="16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160020</xdr:colOff>
      <xdr:row>0</xdr:row>
      <xdr:rowOff>0</xdr:rowOff>
    </xdr:from>
    <xdr:to>
      <xdr:col>6</xdr:col>
      <xdr:colOff>304800</xdr:colOff>
      <xdr:row>2</xdr:row>
      <xdr:rowOff>68580</xdr:rowOff>
    </xdr:to>
    <xdr:pic>
      <xdr:nvPicPr>
        <xdr:cNvPr id="4094" name="図 9">
          <a:extLst>
            <a:ext uri="{FF2B5EF4-FFF2-40B4-BE49-F238E27FC236}">
              <a16:creationId xmlns:a16="http://schemas.microsoft.com/office/drawing/2014/main" id="{00000000-0008-0000-0200-0000FE0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4880" y="0"/>
          <a:ext cx="151638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815340</xdr:colOff>
      <xdr:row>20</xdr:row>
      <xdr:rowOff>91440</xdr:rowOff>
    </xdr:from>
    <xdr:to>
      <xdr:col>0</xdr:col>
      <xdr:colOff>1074420</xdr:colOff>
      <xdr:row>20</xdr:row>
      <xdr:rowOff>365760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815340" y="6713220"/>
          <a:ext cx="259080" cy="27432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xdr:from>
      <xdr:col>4</xdr:col>
      <xdr:colOff>830580</xdr:colOff>
      <xdr:row>20</xdr:row>
      <xdr:rowOff>91440</xdr:rowOff>
    </xdr:from>
    <xdr:to>
      <xdr:col>4</xdr:col>
      <xdr:colOff>1089660</xdr:colOff>
      <xdr:row>20</xdr:row>
      <xdr:rowOff>365760</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4183380" y="6713220"/>
          <a:ext cx="259080" cy="27432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endParaRPr kumimoji="1" lang="ja-JP" altLang="en-US" sz="1600" b="1">
            <a:latin typeface="+mn-ea"/>
            <a:ea typeface="+mn-ea"/>
          </a:endParaRPr>
        </a:p>
      </xdr:txBody>
    </xdr:sp>
    <xdr:clientData/>
  </xdr:twoCellAnchor>
  <xdr:twoCellAnchor>
    <xdr:from>
      <xdr:col>1</xdr:col>
      <xdr:colOff>800100</xdr:colOff>
      <xdr:row>22</xdr:row>
      <xdr:rowOff>99060</xdr:rowOff>
    </xdr:from>
    <xdr:to>
      <xdr:col>1</xdr:col>
      <xdr:colOff>1059180</xdr:colOff>
      <xdr:row>22</xdr:row>
      <xdr:rowOff>373380</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2042160" y="7520940"/>
          <a:ext cx="259080" cy="27432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xdr:from>
      <xdr:col>3</xdr:col>
      <xdr:colOff>396240</xdr:colOff>
      <xdr:row>22</xdr:row>
      <xdr:rowOff>99060</xdr:rowOff>
    </xdr:from>
    <xdr:to>
      <xdr:col>4</xdr:col>
      <xdr:colOff>243840</xdr:colOff>
      <xdr:row>22</xdr:row>
      <xdr:rowOff>373380</xdr:rowOff>
    </xdr:to>
    <xdr:sp macro="" textlink="">
      <xdr:nvSpPr>
        <xdr:cNvPr id="14" name="円/楕円 13">
          <a:extLst>
            <a:ext uri="{FF2B5EF4-FFF2-40B4-BE49-F238E27FC236}">
              <a16:creationId xmlns:a16="http://schemas.microsoft.com/office/drawing/2014/main" id="{00000000-0008-0000-0200-00000E000000}"/>
            </a:ext>
          </a:extLst>
        </xdr:cNvPr>
        <xdr:cNvSpPr/>
      </xdr:nvSpPr>
      <xdr:spPr>
        <a:xfrm>
          <a:off x="3337560" y="7520940"/>
          <a:ext cx="259080" cy="27432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endParaRPr kumimoji="1" lang="ja-JP" altLang="en-US" sz="1600" b="1">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76200</xdr:colOff>
      <xdr:row>0</xdr:row>
      <xdr:rowOff>0</xdr:rowOff>
    </xdr:from>
    <xdr:to>
      <xdr:col>10</xdr:col>
      <xdr:colOff>304800</xdr:colOff>
      <xdr:row>2</xdr:row>
      <xdr:rowOff>68580</xdr:rowOff>
    </xdr:to>
    <xdr:pic>
      <xdr:nvPicPr>
        <xdr:cNvPr id="4175" name="図 1">
          <a:extLst>
            <a:ext uri="{FF2B5EF4-FFF2-40B4-BE49-F238E27FC236}">
              <a16:creationId xmlns:a16="http://schemas.microsoft.com/office/drawing/2014/main" id="{00000000-0008-0000-0300-00004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0060" y="0"/>
          <a:ext cx="150876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862965</xdr:colOff>
      <xdr:row>0</xdr:row>
      <xdr:rowOff>19050</xdr:rowOff>
    </xdr:from>
    <xdr:to>
      <xdr:col>18</xdr:col>
      <xdr:colOff>570441</xdr:colOff>
      <xdr:row>2</xdr:row>
      <xdr:rowOff>84243</xdr:rowOff>
    </xdr:to>
    <xdr:pic>
      <xdr:nvPicPr>
        <xdr:cNvPr id="5297" name="図 2">
          <a:extLst>
            <a:ext uri="{FF2B5EF4-FFF2-40B4-BE49-F238E27FC236}">
              <a16:creationId xmlns:a16="http://schemas.microsoft.com/office/drawing/2014/main" id="{00000000-0008-0000-0400-0000B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5515" y="19050"/>
          <a:ext cx="1679151" cy="474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485776</xdr:colOff>
      <xdr:row>16</xdr:row>
      <xdr:rowOff>28575</xdr:rowOff>
    </xdr:from>
    <xdr:to>
      <xdr:col>18</xdr:col>
      <xdr:colOff>497201</xdr:colOff>
      <xdr:row>16</xdr:row>
      <xdr:rowOff>2524124</xdr:rowOff>
    </xdr:to>
    <xdr:pic>
      <xdr:nvPicPr>
        <xdr:cNvPr id="9" name="図 8">
          <a:extLst>
            <a:ext uri="{FF2B5EF4-FFF2-40B4-BE49-F238E27FC236}">
              <a16:creationId xmlns:a16="http://schemas.microsoft.com/office/drawing/2014/main" id="{2473C13E-AAF4-4B9F-B740-5A6A8B8DE7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401" y="4295775"/>
          <a:ext cx="3669025" cy="2495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16</xdr:row>
      <xdr:rowOff>28574</xdr:rowOff>
    </xdr:from>
    <xdr:to>
      <xdr:col>10</xdr:col>
      <xdr:colOff>443119</xdr:colOff>
      <xdr:row>16</xdr:row>
      <xdr:rowOff>2514599</xdr:rowOff>
    </xdr:to>
    <xdr:pic>
      <xdr:nvPicPr>
        <xdr:cNvPr id="10" name="図 9">
          <a:extLst>
            <a:ext uri="{FF2B5EF4-FFF2-40B4-BE49-F238E27FC236}">
              <a16:creationId xmlns:a16="http://schemas.microsoft.com/office/drawing/2014/main" id="{CE0BE8EC-FD4C-644C-EB51-3A9A2200CC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 y="4295774"/>
          <a:ext cx="3891169" cy="248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142875</xdr:colOff>
      <xdr:row>0</xdr:row>
      <xdr:rowOff>0</xdr:rowOff>
    </xdr:from>
    <xdr:to>
      <xdr:col>30</xdr:col>
      <xdr:colOff>62865</xdr:colOff>
      <xdr:row>2</xdr:row>
      <xdr:rowOff>0</xdr:rowOff>
    </xdr:to>
    <xdr:pic>
      <xdr:nvPicPr>
        <xdr:cNvPr id="14056" name="図 23">
          <a:extLst>
            <a:ext uri="{FF2B5EF4-FFF2-40B4-BE49-F238E27FC236}">
              <a16:creationId xmlns:a16="http://schemas.microsoft.com/office/drawing/2014/main" id="{00000000-0008-0000-0500-0000E83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0"/>
          <a:ext cx="165354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26</xdr:row>
      <xdr:rowOff>247650</xdr:rowOff>
    </xdr:from>
    <xdr:to>
      <xdr:col>6</xdr:col>
      <xdr:colOff>78983</xdr:colOff>
      <xdr:row>29</xdr:row>
      <xdr:rowOff>24675</xdr:rowOff>
    </xdr:to>
    <xdr:sp macro="" textlink="">
      <xdr:nvSpPr>
        <xdr:cNvPr id="25" name="左大かっこ 24">
          <a:extLst>
            <a:ext uri="{FF2B5EF4-FFF2-40B4-BE49-F238E27FC236}">
              <a16:creationId xmlns:a16="http://schemas.microsoft.com/office/drawing/2014/main" id="{00000000-0008-0000-0500-000019000000}"/>
            </a:ext>
          </a:extLst>
        </xdr:cNvPr>
        <xdr:cNvSpPr/>
      </xdr:nvSpPr>
      <xdr:spPr>
        <a:xfrm>
          <a:off x="1257300" y="7667625"/>
          <a:ext cx="93344" cy="720000"/>
        </a:xfrm>
        <a:prstGeom prst="leftBracket">
          <a:avLst/>
        </a:prstGeom>
        <a:ln w="190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106680</xdr:colOff>
      <xdr:row>26</xdr:row>
      <xdr:rowOff>247650</xdr:rowOff>
    </xdr:from>
    <xdr:to>
      <xdr:col>19</xdr:col>
      <xdr:colOff>2094</xdr:colOff>
      <xdr:row>29</xdr:row>
      <xdr:rowOff>24675</xdr:rowOff>
    </xdr:to>
    <xdr:sp macro="" textlink="">
      <xdr:nvSpPr>
        <xdr:cNvPr id="26" name="左大かっこ 25">
          <a:extLst>
            <a:ext uri="{FF2B5EF4-FFF2-40B4-BE49-F238E27FC236}">
              <a16:creationId xmlns:a16="http://schemas.microsoft.com/office/drawing/2014/main" id="{00000000-0008-0000-0500-00001A000000}"/>
            </a:ext>
          </a:extLst>
        </xdr:cNvPr>
        <xdr:cNvSpPr/>
      </xdr:nvSpPr>
      <xdr:spPr>
        <a:xfrm flipH="1">
          <a:off x="3933825" y="7667625"/>
          <a:ext cx="93344" cy="720000"/>
        </a:xfrm>
        <a:prstGeom prst="leftBracket">
          <a:avLst/>
        </a:prstGeom>
        <a:ln w="190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xdr:col>
      <xdr:colOff>175260</xdr:colOff>
      <xdr:row>27</xdr:row>
      <xdr:rowOff>161925</xdr:rowOff>
    </xdr:from>
    <xdr:ext cx="408562" cy="304799"/>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1165860" y="7839075"/>
          <a:ext cx="408562" cy="304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b="0">
              <a:solidFill>
                <a:schemeClr val="accent2">
                  <a:lumMod val="75000"/>
                </a:schemeClr>
              </a:solidFill>
              <a:latin typeface="HGPｺﾞｼｯｸE" pitchFamily="50" charset="-128"/>
              <a:ea typeface="HGPｺﾞｼｯｸE" pitchFamily="50" charset="-128"/>
            </a:rPr>
            <a:t>－</a:t>
          </a:r>
        </a:p>
      </xdr:txBody>
    </xdr:sp>
    <xdr:clientData/>
  </xdr:oneCellAnchor>
  <xdr:oneCellAnchor>
    <xdr:from>
      <xdr:col>11</xdr:col>
      <xdr:colOff>175260</xdr:colOff>
      <xdr:row>27</xdr:row>
      <xdr:rowOff>171450</xdr:rowOff>
    </xdr:from>
    <xdr:ext cx="408747" cy="304799"/>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2899410" y="7848600"/>
          <a:ext cx="408747" cy="304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b="0">
              <a:solidFill>
                <a:schemeClr val="accent2">
                  <a:lumMod val="75000"/>
                </a:schemeClr>
              </a:solidFill>
              <a:latin typeface="HGPｺﾞｼｯｸE" pitchFamily="50" charset="-128"/>
              <a:ea typeface="HGPｺﾞｼｯｸE" pitchFamily="50" charset="-128"/>
            </a:rPr>
            <a:t>＋</a:t>
          </a:r>
        </a:p>
      </xdr:txBody>
    </xdr:sp>
    <xdr:clientData/>
  </xdr:oneCellAnchor>
  <xdr:oneCellAnchor>
    <xdr:from>
      <xdr:col>19</xdr:col>
      <xdr:colOff>11430</xdr:colOff>
      <xdr:row>27</xdr:row>
      <xdr:rowOff>171450</xdr:rowOff>
    </xdr:from>
    <xdr:ext cx="400050" cy="304799"/>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4048125" y="7848600"/>
          <a:ext cx="400050" cy="304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b="0">
              <a:solidFill>
                <a:schemeClr val="accent2">
                  <a:lumMod val="75000"/>
                </a:schemeClr>
              </a:solidFill>
              <a:latin typeface="HGPｺﾞｼｯｸE" pitchFamily="50" charset="-128"/>
              <a:ea typeface="HGPｺﾞｼｯｸE" pitchFamily="50" charset="-128"/>
            </a:rPr>
            <a:t>＝</a:t>
          </a:r>
        </a:p>
      </xdr:txBody>
    </xdr:sp>
    <xdr:clientData/>
  </xdr:oneCellAnchor>
  <xdr:oneCellAnchor>
    <xdr:from>
      <xdr:col>19</xdr:col>
      <xdr:colOff>11430</xdr:colOff>
      <xdr:row>30</xdr:row>
      <xdr:rowOff>142875</xdr:rowOff>
    </xdr:from>
    <xdr:ext cx="400050" cy="304799"/>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4048125" y="8686800"/>
          <a:ext cx="400050" cy="304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b="0">
              <a:solidFill>
                <a:schemeClr val="accent2">
                  <a:lumMod val="75000"/>
                </a:schemeClr>
              </a:solidFill>
              <a:latin typeface="HGPｺﾞｼｯｸE" pitchFamily="50" charset="-128"/>
              <a:ea typeface="HGPｺﾞｼｯｸE" pitchFamily="50" charset="-128"/>
            </a:rPr>
            <a:t>＝</a:t>
          </a:r>
        </a:p>
      </xdr:txBody>
    </xdr:sp>
    <xdr:clientData/>
  </xdr:oneCellAnchor>
  <xdr:oneCellAnchor>
    <xdr:from>
      <xdr:col>11</xdr:col>
      <xdr:colOff>175260</xdr:colOff>
      <xdr:row>30</xdr:row>
      <xdr:rowOff>161925</xdr:rowOff>
    </xdr:from>
    <xdr:ext cx="408747" cy="297179"/>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2899410" y="8705850"/>
          <a:ext cx="408747" cy="297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b="0">
              <a:solidFill>
                <a:schemeClr val="accent2">
                  <a:lumMod val="75000"/>
                </a:schemeClr>
              </a:solidFill>
              <a:latin typeface="HGPｺﾞｼｯｸE" pitchFamily="50" charset="-128"/>
              <a:ea typeface="HGPｺﾞｼｯｸE" pitchFamily="50" charset="-128"/>
            </a:rPr>
            <a:t>＋</a:t>
          </a:r>
        </a:p>
      </xdr:txBody>
    </xdr:sp>
    <xdr:clientData/>
  </xdr:oneCellAnchor>
  <xdr:oneCellAnchor>
    <xdr:from>
      <xdr:col>5</xdr:col>
      <xdr:colOff>47625</xdr:colOff>
      <xdr:row>30</xdr:row>
      <xdr:rowOff>161925</xdr:rowOff>
    </xdr:from>
    <xdr:ext cx="384048" cy="297179"/>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1285875" y="8705850"/>
          <a:ext cx="384048" cy="297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400" b="0">
              <a:solidFill>
                <a:schemeClr val="accent2">
                  <a:lumMod val="75000"/>
                </a:schemeClr>
              </a:solidFill>
              <a:latin typeface="HGPｺﾞｼｯｸE" pitchFamily="50" charset="-128"/>
              <a:ea typeface="HGPｺﾞｼｯｸE" pitchFamily="50" charset="-128"/>
            </a:rPr>
            <a:t>×</a:t>
          </a:r>
          <a:endParaRPr kumimoji="1" lang="ja-JP" altLang="en-US" sz="1400" b="0">
            <a:solidFill>
              <a:schemeClr val="accent2">
                <a:lumMod val="75000"/>
              </a:schemeClr>
            </a:solidFill>
            <a:latin typeface="HGPｺﾞｼｯｸE" pitchFamily="50" charset="-128"/>
            <a:ea typeface="HGPｺﾞｼｯｸE" pitchFamily="50" charset="-128"/>
          </a:endParaRPr>
        </a:p>
      </xdr:txBody>
    </xdr:sp>
    <xdr:clientData/>
  </xdr:oneCellAnchor>
  <xdr:oneCellAnchor>
    <xdr:from>
      <xdr:col>11</xdr:col>
      <xdr:colOff>173355</xdr:colOff>
      <xdr:row>33</xdr:row>
      <xdr:rowOff>161925</xdr:rowOff>
    </xdr:from>
    <xdr:ext cx="400050" cy="297179"/>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2897505" y="9553575"/>
          <a:ext cx="400050" cy="297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b="0">
              <a:solidFill>
                <a:schemeClr val="accent2">
                  <a:lumMod val="75000"/>
                </a:schemeClr>
              </a:solidFill>
              <a:latin typeface="HGPｺﾞｼｯｸE" pitchFamily="50" charset="-128"/>
              <a:ea typeface="HGPｺﾞｼｯｸE" pitchFamily="50" charset="-128"/>
            </a:rPr>
            <a:t>＝</a:t>
          </a:r>
        </a:p>
      </xdr:txBody>
    </xdr:sp>
    <xdr:clientData/>
  </xdr:oneCellAnchor>
  <xdr:oneCellAnchor>
    <xdr:from>
      <xdr:col>5</xdr:col>
      <xdr:colOff>47625</xdr:colOff>
      <xdr:row>33</xdr:row>
      <xdr:rowOff>161925</xdr:rowOff>
    </xdr:from>
    <xdr:ext cx="384048" cy="297179"/>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1285875" y="9553575"/>
          <a:ext cx="384048" cy="297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b="0">
              <a:solidFill>
                <a:schemeClr val="accent2">
                  <a:lumMod val="75000"/>
                </a:schemeClr>
              </a:solidFill>
              <a:latin typeface="HGPｺﾞｼｯｸE" pitchFamily="50" charset="-128"/>
              <a:ea typeface="HGPｺﾞｼｯｸE" pitchFamily="50" charset="-128"/>
            </a:rPr>
            <a:t>－</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14</xdr:col>
      <xdr:colOff>335280</xdr:colOff>
      <xdr:row>0</xdr:row>
      <xdr:rowOff>0</xdr:rowOff>
    </xdr:from>
    <xdr:to>
      <xdr:col>16</xdr:col>
      <xdr:colOff>182880</xdr:colOff>
      <xdr:row>1</xdr:row>
      <xdr:rowOff>106494</xdr:rowOff>
    </xdr:to>
    <xdr:pic>
      <xdr:nvPicPr>
        <xdr:cNvPr id="11419" name="図 2">
          <a:extLst>
            <a:ext uri="{FF2B5EF4-FFF2-40B4-BE49-F238E27FC236}">
              <a16:creationId xmlns:a16="http://schemas.microsoft.com/office/drawing/2014/main" id="{00000000-0008-0000-0600-00009B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6740" y="0"/>
          <a:ext cx="1104900" cy="350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31569</xdr:colOff>
      <xdr:row>15</xdr:row>
      <xdr:rowOff>124097</xdr:rowOff>
    </xdr:from>
    <xdr:to>
      <xdr:col>14</xdr:col>
      <xdr:colOff>1000655</xdr:colOff>
      <xdr:row>25</xdr:row>
      <xdr:rowOff>78187</xdr:rowOff>
    </xdr:to>
    <xdr:pic>
      <xdr:nvPicPr>
        <xdr:cNvPr id="5" name="図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4342312" y="4892040"/>
          <a:ext cx="4539600" cy="1586947"/>
        </a:xfrm>
        <a:prstGeom prst="rect">
          <a:avLst/>
        </a:prstGeom>
        <a:ln>
          <a:solidFill>
            <a:schemeClr val="tx1"/>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2266950</xdr:colOff>
      <xdr:row>0</xdr:row>
      <xdr:rowOff>22860</xdr:rowOff>
    </xdr:from>
    <xdr:to>
      <xdr:col>4</xdr:col>
      <xdr:colOff>350520</xdr:colOff>
      <xdr:row>2</xdr:row>
      <xdr:rowOff>15240</xdr:rowOff>
    </xdr:to>
    <xdr:pic>
      <xdr:nvPicPr>
        <xdr:cNvPr id="17466" name="図 1">
          <a:extLst>
            <a:ext uri="{FF2B5EF4-FFF2-40B4-BE49-F238E27FC236}">
              <a16:creationId xmlns:a16="http://schemas.microsoft.com/office/drawing/2014/main" id="{00000000-0008-0000-0700-00003A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22860"/>
          <a:ext cx="1712595" cy="468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1440180</xdr:colOff>
      <xdr:row>23</xdr:row>
      <xdr:rowOff>0</xdr:rowOff>
    </xdr:from>
    <xdr:ext cx="390684" cy="359073"/>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3649980" y="7353300"/>
          <a:ext cx="39068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b="1"/>
            <a:t>－</a:t>
          </a:r>
        </a:p>
      </xdr:txBody>
    </xdr:sp>
    <xdr:clientData/>
  </xdr:oneCellAnchor>
  <xdr:twoCellAnchor editAs="oneCell">
    <xdr:from>
      <xdr:col>2</xdr:col>
      <xdr:colOff>123712</xdr:colOff>
      <xdr:row>0</xdr:row>
      <xdr:rowOff>0</xdr:rowOff>
    </xdr:from>
    <xdr:to>
      <xdr:col>3</xdr:col>
      <xdr:colOff>154093</xdr:colOff>
      <xdr:row>2</xdr:row>
      <xdr:rowOff>611</xdr:rowOff>
    </xdr:to>
    <xdr:pic>
      <xdr:nvPicPr>
        <xdr:cNvPr id="8100" name="図 10">
          <a:extLst>
            <a:ext uri="{FF2B5EF4-FFF2-40B4-BE49-F238E27FC236}">
              <a16:creationId xmlns:a16="http://schemas.microsoft.com/office/drawing/2014/main" id="{00000000-0008-0000-0800-0000A41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9853" y="0"/>
          <a:ext cx="1310641" cy="416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12</xdr:row>
      <xdr:rowOff>38100</xdr:rowOff>
    </xdr:from>
    <xdr:to>
      <xdr:col>1</xdr:col>
      <xdr:colOff>640080</xdr:colOff>
      <xdr:row>12</xdr:row>
      <xdr:rowOff>312420</xdr:rowOff>
    </xdr:to>
    <xdr:sp macro="" textlink="">
      <xdr:nvSpPr>
        <xdr:cNvPr id="13" name="円/楕円 12">
          <a:extLst>
            <a:ext uri="{FF2B5EF4-FFF2-40B4-BE49-F238E27FC236}">
              <a16:creationId xmlns:a16="http://schemas.microsoft.com/office/drawing/2014/main" id="{00000000-0008-0000-0800-00000D000000}"/>
            </a:ext>
          </a:extLst>
        </xdr:cNvPr>
        <xdr:cNvSpPr/>
      </xdr:nvSpPr>
      <xdr:spPr>
        <a:xfrm>
          <a:off x="2590800" y="3649980"/>
          <a:ext cx="259080" cy="274320"/>
        </a:xfrm>
        <a:prstGeom prst="ellipse">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xdr:from>
      <xdr:col>1</xdr:col>
      <xdr:colOff>525780</xdr:colOff>
      <xdr:row>21</xdr:row>
      <xdr:rowOff>38100</xdr:rowOff>
    </xdr:from>
    <xdr:to>
      <xdr:col>1</xdr:col>
      <xdr:colOff>784860</xdr:colOff>
      <xdr:row>21</xdr:row>
      <xdr:rowOff>312420</xdr:rowOff>
    </xdr:to>
    <xdr:sp macro="" textlink="">
      <xdr:nvSpPr>
        <xdr:cNvPr id="14" name="円/楕円 13">
          <a:extLst>
            <a:ext uri="{FF2B5EF4-FFF2-40B4-BE49-F238E27FC236}">
              <a16:creationId xmlns:a16="http://schemas.microsoft.com/office/drawing/2014/main" id="{00000000-0008-0000-0800-00000E000000}"/>
            </a:ext>
          </a:extLst>
        </xdr:cNvPr>
        <xdr:cNvSpPr/>
      </xdr:nvSpPr>
      <xdr:spPr>
        <a:xfrm>
          <a:off x="2735580" y="6865620"/>
          <a:ext cx="259080" cy="274320"/>
        </a:xfrm>
        <a:prstGeom prst="ellipse">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endParaRPr kumimoji="1" lang="ja-JP" altLang="en-US" sz="1600" b="1">
            <a:latin typeface="+mn-ea"/>
            <a:ea typeface="+mn-ea"/>
          </a:endParaRPr>
        </a:p>
      </xdr:txBody>
    </xdr:sp>
    <xdr:clientData/>
  </xdr:twoCellAnchor>
  <xdr:twoCellAnchor>
    <xdr:from>
      <xdr:col>1</xdr:col>
      <xdr:colOff>1242060</xdr:colOff>
      <xdr:row>23</xdr:row>
      <xdr:rowOff>38100</xdr:rowOff>
    </xdr:from>
    <xdr:to>
      <xdr:col>1</xdr:col>
      <xdr:colOff>1501140</xdr:colOff>
      <xdr:row>23</xdr:row>
      <xdr:rowOff>312420</xdr:rowOff>
    </xdr:to>
    <xdr:sp macro="" textlink="">
      <xdr:nvSpPr>
        <xdr:cNvPr id="15" name="円/楕円 14">
          <a:extLst>
            <a:ext uri="{FF2B5EF4-FFF2-40B4-BE49-F238E27FC236}">
              <a16:creationId xmlns:a16="http://schemas.microsoft.com/office/drawing/2014/main" id="{00000000-0008-0000-0800-00000F000000}"/>
            </a:ext>
          </a:extLst>
        </xdr:cNvPr>
        <xdr:cNvSpPr/>
      </xdr:nvSpPr>
      <xdr:spPr>
        <a:xfrm>
          <a:off x="3451860" y="7391400"/>
          <a:ext cx="259080" cy="274320"/>
        </a:xfrm>
        <a:prstGeom prst="ellipse">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xdr:from>
      <xdr:col>1</xdr:col>
      <xdr:colOff>1790700</xdr:colOff>
      <xdr:row>23</xdr:row>
      <xdr:rowOff>38100</xdr:rowOff>
    </xdr:from>
    <xdr:to>
      <xdr:col>1</xdr:col>
      <xdr:colOff>2049780</xdr:colOff>
      <xdr:row>23</xdr:row>
      <xdr:rowOff>312420</xdr:rowOff>
    </xdr:to>
    <xdr:sp macro="" textlink="">
      <xdr:nvSpPr>
        <xdr:cNvPr id="16" name="円/楕円 15">
          <a:extLst>
            <a:ext uri="{FF2B5EF4-FFF2-40B4-BE49-F238E27FC236}">
              <a16:creationId xmlns:a16="http://schemas.microsoft.com/office/drawing/2014/main" id="{00000000-0008-0000-0800-000010000000}"/>
            </a:ext>
          </a:extLst>
        </xdr:cNvPr>
        <xdr:cNvSpPr/>
      </xdr:nvSpPr>
      <xdr:spPr>
        <a:xfrm>
          <a:off x="4000500" y="7391400"/>
          <a:ext cx="259080" cy="274320"/>
        </a:xfrm>
        <a:prstGeom prst="ellipse">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endParaRPr kumimoji="1" lang="ja-JP" altLang="en-US" sz="1600" b="1">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showGridLines="0" zoomScaleNormal="100" workbookViewId="0">
      <selection activeCell="G2" sqref="G2"/>
    </sheetView>
  </sheetViews>
  <sheetFormatPr defaultRowHeight="13.5"/>
  <cols>
    <col min="1" max="1" width="7.25" customWidth="1"/>
    <col min="2" max="6" width="5.625" customWidth="1"/>
    <col min="7" max="8" width="28" customWidth="1"/>
  </cols>
  <sheetData>
    <row r="1" spans="1:8" ht="18.75">
      <c r="A1" s="29" t="s">
        <v>0</v>
      </c>
      <c r="H1" s="1"/>
    </row>
    <row r="3" spans="1:8">
      <c r="A3" t="s">
        <v>1</v>
      </c>
    </row>
    <row r="4" spans="1:8">
      <c r="A4" t="s">
        <v>2</v>
      </c>
    </row>
    <row r="5" spans="1:8" ht="10.9" customHeight="1"/>
    <row r="6" spans="1:8">
      <c r="A6" t="s">
        <v>3</v>
      </c>
    </row>
    <row r="7" spans="1:8" ht="17.45" customHeight="1">
      <c r="A7" s="187" t="s">
        <v>16</v>
      </c>
      <c r="B7" s="182" t="s">
        <v>4</v>
      </c>
      <c r="C7" s="183"/>
      <c r="D7" s="183"/>
      <c r="E7" s="183"/>
      <c r="F7" s="184"/>
      <c r="G7" s="185" t="s">
        <v>8</v>
      </c>
      <c r="H7" s="185" t="s">
        <v>9</v>
      </c>
    </row>
    <row r="8" spans="1:8" ht="17.45" customHeight="1">
      <c r="A8" s="186"/>
      <c r="B8" s="30" t="s">
        <v>340</v>
      </c>
      <c r="C8" s="30" t="s">
        <v>341</v>
      </c>
      <c r="D8" s="30" t="s">
        <v>5</v>
      </c>
      <c r="E8" s="30" t="s">
        <v>6</v>
      </c>
      <c r="F8" s="30" t="s">
        <v>7</v>
      </c>
      <c r="G8" s="186"/>
      <c r="H8" s="186"/>
    </row>
    <row r="9" spans="1:8" ht="19.5" customHeight="1">
      <c r="A9" s="31" t="s">
        <v>342</v>
      </c>
      <c r="B9" s="31">
        <v>35</v>
      </c>
      <c r="C9" s="31">
        <v>32</v>
      </c>
      <c r="D9" s="31">
        <v>5</v>
      </c>
      <c r="E9" s="31">
        <v>3</v>
      </c>
      <c r="F9" s="31">
        <v>0</v>
      </c>
      <c r="G9" s="31" t="s">
        <v>10</v>
      </c>
      <c r="H9" s="31" t="s">
        <v>11</v>
      </c>
    </row>
    <row r="10" spans="1:8" ht="19.5" customHeight="1">
      <c r="A10" s="31" t="s">
        <v>343</v>
      </c>
      <c r="B10" s="31">
        <v>36</v>
      </c>
      <c r="C10" s="31">
        <v>33</v>
      </c>
      <c r="D10" s="31">
        <v>6</v>
      </c>
      <c r="E10" s="31">
        <v>4</v>
      </c>
      <c r="F10" s="31">
        <v>1</v>
      </c>
      <c r="G10" s="31" t="s">
        <v>12</v>
      </c>
      <c r="H10" s="31" t="s">
        <v>13</v>
      </c>
    </row>
    <row r="11" spans="1:8" ht="19.5" customHeight="1">
      <c r="A11" s="31" t="s">
        <v>344</v>
      </c>
      <c r="B11" s="31">
        <v>37</v>
      </c>
      <c r="C11" s="31">
        <v>34</v>
      </c>
      <c r="D11" s="31">
        <v>7</v>
      </c>
      <c r="E11" s="31">
        <v>5</v>
      </c>
      <c r="F11" s="31">
        <v>2</v>
      </c>
      <c r="G11" s="31" t="s">
        <v>14</v>
      </c>
      <c r="H11" s="31" t="s">
        <v>15</v>
      </c>
    </row>
    <row r="12" spans="1:8" ht="19.899999999999999" customHeight="1"/>
    <row r="13" spans="1:8" ht="19.5" customHeight="1">
      <c r="A13" s="187" t="s">
        <v>16</v>
      </c>
      <c r="B13" s="182" t="s">
        <v>4</v>
      </c>
      <c r="C13" s="183"/>
      <c r="D13" s="183"/>
      <c r="E13" s="183"/>
      <c r="F13" s="184"/>
      <c r="G13" s="185" t="s">
        <v>8</v>
      </c>
      <c r="H13" s="185" t="s">
        <v>9</v>
      </c>
    </row>
    <row r="14" spans="1:8" ht="19.5" customHeight="1">
      <c r="A14" s="186"/>
      <c r="B14" s="28"/>
      <c r="C14" s="28"/>
      <c r="D14" s="28"/>
      <c r="E14" s="28"/>
      <c r="F14" s="28"/>
      <c r="G14" s="186"/>
      <c r="H14" s="186"/>
    </row>
    <row r="15" spans="1:8" ht="27" customHeight="1">
      <c r="A15" s="27">
        <v>0</v>
      </c>
      <c r="B15" s="27">
        <v>0</v>
      </c>
      <c r="C15" s="27">
        <v>0</v>
      </c>
      <c r="D15" s="27">
        <v>0</v>
      </c>
      <c r="E15" s="27">
        <v>0</v>
      </c>
      <c r="F15" s="27">
        <v>0</v>
      </c>
      <c r="G15" s="32"/>
      <c r="H15" s="27"/>
    </row>
    <row r="16" spans="1:8" ht="27" customHeight="1">
      <c r="A16" s="9">
        <f t="shared" ref="A16:D16" si="0">+A15+1</f>
        <v>1</v>
      </c>
      <c r="B16" s="9">
        <f>+B15+1</f>
        <v>1</v>
      </c>
      <c r="C16" s="9">
        <f t="shared" si="0"/>
        <v>1</v>
      </c>
      <c r="D16" s="9">
        <f t="shared" si="0"/>
        <v>1</v>
      </c>
      <c r="E16" s="9">
        <f>+E15+1</f>
        <v>1</v>
      </c>
      <c r="F16" s="9">
        <f>+F15+1</f>
        <v>1</v>
      </c>
      <c r="G16" s="32"/>
      <c r="H16" s="27"/>
    </row>
    <row r="17" spans="1:8" ht="27" customHeight="1">
      <c r="A17" s="9">
        <f t="shared" ref="A17:A34" si="1">+A16+1</f>
        <v>2</v>
      </c>
      <c r="B17" s="9">
        <f t="shared" ref="B17:B34" si="2">+B16+1</f>
        <v>2</v>
      </c>
      <c r="C17" s="9">
        <f t="shared" ref="C17:C34" si="3">+C16+1</f>
        <v>2</v>
      </c>
      <c r="D17" s="9">
        <f t="shared" ref="D17:D34" si="4">+D16+1</f>
        <v>2</v>
      </c>
      <c r="E17" s="9">
        <f t="shared" ref="E17:E34" si="5">+E16+1</f>
        <v>2</v>
      </c>
      <c r="F17" s="9">
        <f t="shared" ref="F17:F34" si="6">+F16+1</f>
        <v>2</v>
      </c>
      <c r="G17" s="32"/>
      <c r="H17" s="27"/>
    </row>
    <row r="18" spans="1:8" ht="27" customHeight="1">
      <c r="A18" s="9">
        <f t="shared" si="1"/>
        <v>3</v>
      </c>
      <c r="B18" s="9">
        <f t="shared" si="2"/>
        <v>3</v>
      </c>
      <c r="C18" s="9">
        <f t="shared" si="3"/>
        <v>3</v>
      </c>
      <c r="D18" s="9">
        <f t="shared" si="4"/>
        <v>3</v>
      </c>
      <c r="E18" s="9">
        <f t="shared" si="5"/>
        <v>3</v>
      </c>
      <c r="F18" s="9">
        <f t="shared" si="6"/>
        <v>3</v>
      </c>
      <c r="G18" s="32"/>
      <c r="H18" s="27"/>
    </row>
    <row r="19" spans="1:8" ht="27" customHeight="1">
      <c r="A19" s="9">
        <f t="shared" si="1"/>
        <v>4</v>
      </c>
      <c r="B19" s="9">
        <f t="shared" si="2"/>
        <v>4</v>
      </c>
      <c r="C19" s="9">
        <f t="shared" si="3"/>
        <v>4</v>
      </c>
      <c r="D19" s="9">
        <f t="shared" si="4"/>
        <v>4</v>
      </c>
      <c r="E19" s="9">
        <f t="shared" si="5"/>
        <v>4</v>
      </c>
      <c r="F19" s="9">
        <f t="shared" si="6"/>
        <v>4</v>
      </c>
      <c r="G19" s="32"/>
      <c r="H19" s="27"/>
    </row>
    <row r="20" spans="1:8" ht="27" customHeight="1">
      <c r="A20" s="9">
        <f t="shared" si="1"/>
        <v>5</v>
      </c>
      <c r="B20" s="9">
        <f t="shared" si="2"/>
        <v>5</v>
      </c>
      <c r="C20" s="9">
        <f t="shared" si="3"/>
        <v>5</v>
      </c>
      <c r="D20" s="9">
        <f t="shared" si="4"/>
        <v>5</v>
      </c>
      <c r="E20" s="9">
        <f t="shared" si="5"/>
        <v>5</v>
      </c>
      <c r="F20" s="9">
        <f t="shared" si="6"/>
        <v>5</v>
      </c>
      <c r="G20" s="32"/>
      <c r="H20" s="27"/>
    </row>
    <row r="21" spans="1:8" ht="27" customHeight="1">
      <c r="A21" s="9">
        <f t="shared" si="1"/>
        <v>6</v>
      </c>
      <c r="B21" s="9">
        <f t="shared" si="2"/>
        <v>6</v>
      </c>
      <c r="C21" s="9">
        <f t="shared" si="3"/>
        <v>6</v>
      </c>
      <c r="D21" s="9">
        <f t="shared" si="4"/>
        <v>6</v>
      </c>
      <c r="E21" s="9">
        <f t="shared" si="5"/>
        <v>6</v>
      </c>
      <c r="F21" s="9">
        <f t="shared" si="6"/>
        <v>6</v>
      </c>
      <c r="G21" s="32"/>
      <c r="H21" s="27"/>
    </row>
    <row r="22" spans="1:8" ht="27" customHeight="1">
      <c r="A22" s="9">
        <f t="shared" si="1"/>
        <v>7</v>
      </c>
      <c r="B22" s="9">
        <f t="shared" si="2"/>
        <v>7</v>
      </c>
      <c r="C22" s="9">
        <f t="shared" si="3"/>
        <v>7</v>
      </c>
      <c r="D22" s="9">
        <f t="shared" si="4"/>
        <v>7</v>
      </c>
      <c r="E22" s="9">
        <f t="shared" si="5"/>
        <v>7</v>
      </c>
      <c r="F22" s="9">
        <f t="shared" si="6"/>
        <v>7</v>
      </c>
      <c r="G22" s="32"/>
      <c r="H22" s="27"/>
    </row>
    <row r="23" spans="1:8" ht="27" customHeight="1">
      <c r="A23" s="9">
        <f t="shared" si="1"/>
        <v>8</v>
      </c>
      <c r="B23" s="9">
        <f t="shared" si="2"/>
        <v>8</v>
      </c>
      <c r="C23" s="9">
        <f t="shared" si="3"/>
        <v>8</v>
      </c>
      <c r="D23" s="9">
        <f t="shared" si="4"/>
        <v>8</v>
      </c>
      <c r="E23" s="9">
        <f t="shared" si="5"/>
        <v>8</v>
      </c>
      <c r="F23" s="9">
        <f t="shared" si="6"/>
        <v>8</v>
      </c>
      <c r="G23" s="32"/>
      <c r="H23" s="27"/>
    </row>
    <row r="24" spans="1:8" ht="27" customHeight="1">
      <c r="A24" s="9">
        <f t="shared" si="1"/>
        <v>9</v>
      </c>
      <c r="B24" s="9">
        <f t="shared" si="2"/>
        <v>9</v>
      </c>
      <c r="C24" s="9">
        <f t="shared" si="3"/>
        <v>9</v>
      </c>
      <c r="D24" s="9">
        <f t="shared" si="4"/>
        <v>9</v>
      </c>
      <c r="E24" s="9">
        <f t="shared" si="5"/>
        <v>9</v>
      </c>
      <c r="F24" s="9">
        <f t="shared" si="6"/>
        <v>9</v>
      </c>
      <c r="G24" s="32"/>
      <c r="H24" s="27"/>
    </row>
    <row r="25" spans="1:8" ht="27" customHeight="1">
      <c r="A25" s="9">
        <f t="shared" si="1"/>
        <v>10</v>
      </c>
      <c r="B25" s="9">
        <f t="shared" si="2"/>
        <v>10</v>
      </c>
      <c r="C25" s="9">
        <f t="shared" si="3"/>
        <v>10</v>
      </c>
      <c r="D25" s="9">
        <f t="shared" si="4"/>
        <v>10</v>
      </c>
      <c r="E25" s="9">
        <f t="shared" si="5"/>
        <v>10</v>
      </c>
      <c r="F25" s="9">
        <f t="shared" si="6"/>
        <v>10</v>
      </c>
      <c r="G25" s="32"/>
      <c r="H25" s="27"/>
    </row>
    <row r="26" spans="1:8" ht="27" customHeight="1">
      <c r="A26" s="9">
        <f t="shared" si="1"/>
        <v>11</v>
      </c>
      <c r="B26" s="9">
        <f t="shared" si="2"/>
        <v>11</v>
      </c>
      <c r="C26" s="9">
        <f t="shared" si="3"/>
        <v>11</v>
      </c>
      <c r="D26" s="9">
        <f t="shared" si="4"/>
        <v>11</v>
      </c>
      <c r="E26" s="9">
        <f t="shared" si="5"/>
        <v>11</v>
      </c>
      <c r="F26" s="9">
        <f t="shared" si="6"/>
        <v>11</v>
      </c>
      <c r="G26" s="32"/>
      <c r="H26" s="27"/>
    </row>
    <row r="27" spans="1:8" ht="27" customHeight="1">
      <c r="A27" s="9">
        <f t="shared" si="1"/>
        <v>12</v>
      </c>
      <c r="B27" s="9">
        <f t="shared" si="2"/>
        <v>12</v>
      </c>
      <c r="C27" s="9">
        <f t="shared" si="3"/>
        <v>12</v>
      </c>
      <c r="D27" s="9">
        <f t="shared" si="4"/>
        <v>12</v>
      </c>
      <c r="E27" s="9">
        <f t="shared" si="5"/>
        <v>12</v>
      </c>
      <c r="F27" s="9">
        <f t="shared" si="6"/>
        <v>12</v>
      </c>
      <c r="G27" s="32"/>
      <c r="H27" s="27"/>
    </row>
    <row r="28" spans="1:8" ht="27" customHeight="1">
      <c r="A28" s="9">
        <f t="shared" si="1"/>
        <v>13</v>
      </c>
      <c r="B28" s="9">
        <f t="shared" si="2"/>
        <v>13</v>
      </c>
      <c r="C28" s="9">
        <f t="shared" si="3"/>
        <v>13</v>
      </c>
      <c r="D28" s="9">
        <f t="shared" si="4"/>
        <v>13</v>
      </c>
      <c r="E28" s="9">
        <f t="shared" si="5"/>
        <v>13</v>
      </c>
      <c r="F28" s="9">
        <f t="shared" si="6"/>
        <v>13</v>
      </c>
      <c r="G28" s="32"/>
      <c r="H28" s="27"/>
    </row>
    <row r="29" spans="1:8" ht="27" customHeight="1">
      <c r="A29" s="9">
        <f t="shared" si="1"/>
        <v>14</v>
      </c>
      <c r="B29" s="9">
        <f t="shared" si="2"/>
        <v>14</v>
      </c>
      <c r="C29" s="9">
        <f t="shared" si="3"/>
        <v>14</v>
      </c>
      <c r="D29" s="9">
        <f t="shared" si="4"/>
        <v>14</v>
      </c>
      <c r="E29" s="9">
        <f t="shared" si="5"/>
        <v>14</v>
      </c>
      <c r="F29" s="9">
        <f t="shared" si="6"/>
        <v>14</v>
      </c>
      <c r="G29" s="32"/>
      <c r="H29" s="27"/>
    </row>
    <row r="30" spans="1:8" ht="27" customHeight="1">
      <c r="A30" s="9">
        <f t="shared" si="1"/>
        <v>15</v>
      </c>
      <c r="B30" s="9">
        <f t="shared" si="2"/>
        <v>15</v>
      </c>
      <c r="C30" s="9">
        <f t="shared" si="3"/>
        <v>15</v>
      </c>
      <c r="D30" s="9">
        <f t="shared" si="4"/>
        <v>15</v>
      </c>
      <c r="E30" s="9">
        <f t="shared" si="5"/>
        <v>15</v>
      </c>
      <c r="F30" s="9">
        <f t="shared" si="6"/>
        <v>15</v>
      </c>
      <c r="G30" s="32"/>
      <c r="H30" s="27"/>
    </row>
    <row r="31" spans="1:8" ht="27" customHeight="1">
      <c r="A31" s="9">
        <f t="shared" si="1"/>
        <v>16</v>
      </c>
      <c r="B31" s="9">
        <f t="shared" si="2"/>
        <v>16</v>
      </c>
      <c r="C31" s="9">
        <f t="shared" si="3"/>
        <v>16</v>
      </c>
      <c r="D31" s="9">
        <f t="shared" si="4"/>
        <v>16</v>
      </c>
      <c r="E31" s="9">
        <f t="shared" si="5"/>
        <v>16</v>
      </c>
      <c r="F31" s="9">
        <f t="shared" si="6"/>
        <v>16</v>
      </c>
      <c r="G31" s="32"/>
      <c r="H31" s="27"/>
    </row>
    <row r="32" spans="1:8" ht="27" customHeight="1">
      <c r="A32" s="9">
        <f t="shared" si="1"/>
        <v>17</v>
      </c>
      <c r="B32" s="9">
        <f t="shared" si="2"/>
        <v>17</v>
      </c>
      <c r="C32" s="9">
        <f t="shared" si="3"/>
        <v>17</v>
      </c>
      <c r="D32" s="9">
        <f t="shared" si="4"/>
        <v>17</v>
      </c>
      <c r="E32" s="9">
        <f t="shared" si="5"/>
        <v>17</v>
      </c>
      <c r="F32" s="9">
        <f t="shared" si="6"/>
        <v>17</v>
      </c>
      <c r="G32" s="32"/>
      <c r="H32" s="27"/>
    </row>
    <row r="33" spans="1:8" ht="27" customHeight="1">
      <c r="A33" s="9">
        <f t="shared" si="1"/>
        <v>18</v>
      </c>
      <c r="B33" s="9">
        <f t="shared" si="2"/>
        <v>18</v>
      </c>
      <c r="C33" s="9">
        <f t="shared" si="3"/>
        <v>18</v>
      </c>
      <c r="D33" s="9">
        <f t="shared" si="4"/>
        <v>18</v>
      </c>
      <c r="E33" s="9">
        <f t="shared" si="5"/>
        <v>18</v>
      </c>
      <c r="F33" s="9">
        <f t="shared" si="6"/>
        <v>18</v>
      </c>
      <c r="G33" s="32"/>
      <c r="H33" s="27"/>
    </row>
    <row r="34" spans="1:8" ht="27" customHeight="1">
      <c r="A34" s="9">
        <f t="shared" si="1"/>
        <v>19</v>
      </c>
      <c r="B34" s="9">
        <f t="shared" si="2"/>
        <v>19</v>
      </c>
      <c r="C34" s="9">
        <f t="shared" si="3"/>
        <v>19</v>
      </c>
      <c r="D34" s="9">
        <f t="shared" si="4"/>
        <v>19</v>
      </c>
      <c r="E34" s="9">
        <f t="shared" si="5"/>
        <v>19</v>
      </c>
      <c r="F34" s="9">
        <f t="shared" si="6"/>
        <v>19</v>
      </c>
      <c r="G34" s="32"/>
      <c r="H34" s="27"/>
    </row>
  </sheetData>
  <sheetProtection algorithmName="SHA-512" hashValue="1bpf1DO5OevqtsyVk+UPt6yFZpS2SonR7ktOd0BgqGIzFitYf4uUnLE0UsjJdEOlGxirSCArQOaaERf3Oi7uaA==" saltValue="4GURSzJjc2fqEAPiCUDLbA==" spinCount="100000" sheet="1" objects="1" scenarios="1"/>
  <mergeCells count="8">
    <mergeCell ref="B7:F7"/>
    <mergeCell ref="G7:G8"/>
    <mergeCell ref="H7:H8"/>
    <mergeCell ref="A7:A8"/>
    <mergeCell ref="A13:A14"/>
    <mergeCell ref="B13:F13"/>
    <mergeCell ref="G13:G14"/>
    <mergeCell ref="H13:H14"/>
  </mergeCells>
  <phoneticPr fontId="1"/>
  <pageMargins left="0.46" right="0.43" top="0.75" bottom="0.75" header="0.3" footer="0.3"/>
  <pageSetup paperSize="9"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
  <sheetViews>
    <sheetView showGridLines="0" topLeftCell="A5" zoomScaleNormal="100" workbookViewId="0">
      <selection activeCell="C6" sqref="C6"/>
    </sheetView>
  </sheetViews>
  <sheetFormatPr defaultRowHeight="13.5"/>
  <cols>
    <col min="1" max="8" width="13.375" customWidth="1"/>
  </cols>
  <sheetData>
    <row r="1" spans="1:20" ht="18.75">
      <c r="A1" s="34" t="s">
        <v>152</v>
      </c>
      <c r="D1" s="1"/>
      <c r="E1" s="2"/>
      <c r="F1" s="2"/>
      <c r="G1" s="1"/>
      <c r="J1" s="2"/>
      <c r="O1" s="2"/>
      <c r="T1" s="2"/>
    </row>
    <row r="2" spans="1:20">
      <c r="E2" s="2"/>
      <c r="F2" s="2"/>
      <c r="J2" s="2"/>
      <c r="O2" s="2"/>
      <c r="T2" s="2"/>
    </row>
    <row r="3" spans="1:20">
      <c r="A3" t="s">
        <v>153</v>
      </c>
      <c r="E3" s="2"/>
      <c r="F3" s="2"/>
      <c r="J3" s="2"/>
      <c r="O3" s="2"/>
      <c r="T3" s="2"/>
    </row>
    <row r="4" spans="1:20">
      <c r="A4" t="s">
        <v>154</v>
      </c>
      <c r="E4" s="2"/>
      <c r="F4" s="2"/>
      <c r="J4" s="2"/>
      <c r="O4" s="2"/>
      <c r="T4" s="2"/>
    </row>
    <row r="6" spans="1:20">
      <c r="A6" t="s">
        <v>3</v>
      </c>
    </row>
    <row r="7" spans="1:20" ht="47.25" customHeight="1">
      <c r="A7" s="163" t="s">
        <v>333</v>
      </c>
      <c r="B7" s="163" t="s">
        <v>155</v>
      </c>
      <c r="C7" s="163" t="s">
        <v>156</v>
      </c>
      <c r="D7" s="163" t="s">
        <v>157</v>
      </c>
      <c r="E7" s="163" t="s">
        <v>158</v>
      </c>
      <c r="F7" s="163" t="s">
        <v>159</v>
      </c>
      <c r="G7" s="163" t="s">
        <v>43</v>
      </c>
    </row>
    <row r="8" spans="1:20" ht="45" customHeight="1">
      <c r="A8" s="164" t="s">
        <v>332</v>
      </c>
      <c r="B8" s="164" t="s">
        <v>160</v>
      </c>
      <c r="C8" s="164" t="s">
        <v>161</v>
      </c>
      <c r="D8" s="164" t="s">
        <v>250</v>
      </c>
      <c r="E8" s="164" t="s">
        <v>162</v>
      </c>
      <c r="F8" s="164" t="s">
        <v>163</v>
      </c>
      <c r="G8" s="164" t="s">
        <v>164</v>
      </c>
    </row>
    <row r="9" spans="1:20">
      <c r="A9" s="5"/>
      <c r="B9" s="5"/>
      <c r="C9" s="5"/>
      <c r="D9" s="5"/>
      <c r="E9" s="5"/>
      <c r="F9" s="5"/>
      <c r="G9" s="5"/>
    </row>
    <row r="10" spans="1:20" ht="40.5">
      <c r="A10" s="163" t="s">
        <v>333</v>
      </c>
      <c r="B10" s="163" t="s">
        <v>155</v>
      </c>
      <c r="C10" s="163" t="s">
        <v>156</v>
      </c>
      <c r="D10" s="163" t="s">
        <v>157</v>
      </c>
      <c r="E10" s="163" t="s">
        <v>346</v>
      </c>
      <c r="F10" s="163" t="s">
        <v>159</v>
      </c>
      <c r="G10" s="163" t="s">
        <v>43</v>
      </c>
    </row>
    <row r="11" spans="1:20" ht="52.5" customHeight="1">
      <c r="A11" s="32" t="s">
        <v>334</v>
      </c>
      <c r="B11" s="131"/>
      <c r="C11" s="131"/>
      <c r="D11" s="175">
        <v>0</v>
      </c>
      <c r="E11" s="174">
        <v>0</v>
      </c>
      <c r="F11" s="131"/>
      <c r="G11" s="174">
        <v>0</v>
      </c>
    </row>
    <row r="12" spans="1:20" ht="52.5" customHeight="1">
      <c r="A12" s="32" t="s">
        <v>334</v>
      </c>
      <c r="B12" s="131"/>
      <c r="C12" s="131"/>
      <c r="D12" s="175">
        <v>0</v>
      </c>
      <c r="E12" s="174">
        <v>0</v>
      </c>
      <c r="F12" s="131"/>
      <c r="G12" s="174">
        <v>0</v>
      </c>
    </row>
    <row r="13" spans="1:20" ht="52.5" customHeight="1">
      <c r="A13" s="32" t="s">
        <v>334</v>
      </c>
      <c r="B13" s="131"/>
      <c r="C13" s="131"/>
      <c r="D13" s="175">
        <v>0</v>
      </c>
      <c r="E13" s="174">
        <v>0</v>
      </c>
      <c r="F13" s="131"/>
      <c r="G13" s="174">
        <v>0</v>
      </c>
    </row>
    <row r="14" spans="1:20" ht="52.5" customHeight="1">
      <c r="A14" s="32" t="s">
        <v>334</v>
      </c>
      <c r="B14" s="131"/>
      <c r="C14" s="131"/>
      <c r="D14" s="175">
        <v>0</v>
      </c>
      <c r="E14" s="174">
        <v>0</v>
      </c>
      <c r="F14" s="131"/>
      <c r="G14" s="174">
        <v>0</v>
      </c>
    </row>
    <row r="15" spans="1:20" ht="52.5" customHeight="1">
      <c r="A15" s="32" t="s">
        <v>334</v>
      </c>
      <c r="B15" s="131"/>
      <c r="C15" s="131"/>
      <c r="D15" s="175">
        <v>0</v>
      </c>
      <c r="E15" s="174">
        <v>0</v>
      </c>
      <c r="F15" s="131"/>
      <c r="G15" s="174">
        <v>0</v>
      </c>
    </row>
    <row r="16" spans="1:20" ht="52.5" customHeight="1">
      <c r="A16" s="32" t="s">
        <v>334</v>
      </c>
      <c r="B16" s="131"/>
      <c r="C16" s="131"/>
      <c r="D16" s="175">
        <v>0</v>
      </c>
      <c r="E16" s="174">
        <v>0</v>
      </c>
      <c r="F16" s="131"/>
      <c r="G16" s="174">
        <v>0</v>
      </c>
    </row>
    <row r="17" spans="1:7" ht="52.5" customHeight="1" thickBot="1">
      <c r="A17" s="32" t="s">
        <v>334</v>
      </c>
      <c r="B17" s="165"/>
      <c r="C17" s="165"/>
      <c r="D17" s="175">
        <v>0</v>
      </c>
      <c r="E17" s="174">
        <v>0</v>
      </c>
      <c r="F17" s="131"/>
      <c r="G17" s="174">
        <v>0</v>
      </c>
    </row>
    <row r="18" spans="1:7" ht="45" customHeight="1" thickBot="1">
      <c r="A18" s="317" t="s">
        <v>91</v>
      </c>
      <c r="B18" s="318"/>
      <c r="C18" s="319"/>
      <c r="D18" s="173">
        <f>SUM(D11:D17)</f>
        <v>0</v>
      </c>
      <c r="E18" s="181">
        <f>SUM(E11:E17)</f>
        <v>0</v>
      </c>
      <c r="F18" s="320" t="s">
        <v>165</v>
      </c>
      <c r="G18" s="321"/>
    </row>
    <row r="19" spans="1:7">
      <c r="A19" s="5"/>
      <c r="B19" s="5"/>
      <c r="C19" s="5"/>
      <c r="D19" s="5"/>
      <c r="E19" s="5"/>
      <c r="F19" s="5"/>
      <c r="G19" s="5"/>
    </row>
    <row r="20" spans="1:7">
      <c r="A20" s="5"/>
      <c r="B20" s="5"/>
      <c r="C20" s="5"/>
      <c r="D20" s="5"/>
      <c r="E20" s="5"/>
      <c r="F20" s="5"/>
      <c r="G20" s="5"/>
    </row>
    <row r="21" spans="1:7">
      <c r="A21" s="5"/>
      <c r="B21" s="5"/>
      <c r="C21" s="5"/>
      <c r="D21" s="5"/>
      <c r="E21" s="5"/>
      <c r="F21" s="5"/>
      <c r="G21" s="5"/>
    </row>
    <row r="22" spans="1:7">
      <c r="A22" s="5"/>
      <c r="B22" s="5"/>
      <c r="C22" s="5"/>
      <c r="D22" s="5"/>
      <c r="E22" s="5"/>
      <c r="F22" s="5"/>
      <c r="G22" s="5"/>
    </row>
    <row r="23" spans="1:7">
      <c r="A23" s="5"/>
      <c r="B23" s="5"/>
      <c r="C23" s="5"/>
      <c r="D23" s="5"/>
      <c r="E23" s="5"/>
      <c r="F23" s="5"/>
      <c r="G23" s="5"/>
    </row>
    <row r="24" spans="1:7">
      <c r="A24" s="5"/>
      <c r="B24" s="5"/>
      <c r="C24" s="5"/>
      <c r="D24" s="5"/>
      <c r="E24" s="5"/>
      <c r="F24" s="5"/>
      <c r="G24" s="5"/>
    </row>
    <row r="25" spans="1:7">
      <c r="A25" s="5"/>
      <c r="B25" s="5"/>
      <c r="C25" s="5"/>
      <c r="D25" s="5"/>
      <c r="E25" s="5"/>
      <c r="F25" s="5"/>
      <c r="G25" s="5"/>
    </row>
    <row r="26" spans="1:7">
      <c r="A26" s="5"/>
      <c r="B26" s="5"/>
      <c r="C26" s="5"/>
      <c r="D26" s="5"/>
      <c r="E26" s="5"/>
      <c r="F26" s="5"/>
      <c r="G26" s="5"/>
    </row>
  </sheetData>
  <sheetProtection algorithmName="SHA-512" hashValue="QHZYjLWjoUOgghMTex2+cu+JF09S9gG6QawTsdT6D+qRtTR1yrBdrPNOmSAfqEcimrJUGKliLtPyX5ezULG6Hw==" saltValue="ukwQPtA/t68Deim39+nrvA==" spinCount="100000" sheet="1" objects="1" scenarios="1"/>
  <mergeCells count="2">
    <mergeCell ref="A18:C18"/>
    <mergeCell ref="F18:G18"/>
  </mergeCells>
  <phoneticPr fontId="1"/>
  <pageMargins left="0.7" right="0.15" top="0.75" bottom="0.75" header="0.3" footer="0.3"/>
  <pageSetup paperSize="9" scale="91" orientation="portrait" horizontalDpi="300" verticalDpi="300" copies="3"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D30"/>
  <sheetViews>
    <sheetView showGridLines="0" tabSelected="1" zoomScaleNormal="100" zoomScaleSheetLayoutView="90" workbookViewId="0">
      <pane xSplit="1" topLeftCell="B1" activePane="topRight" state="frozen"/>
      <selection pane="topRight" activeCell="A2" sqref="A2"/>
    </sheetView>
  </sheetViews>
  <sheetFormatPr defaultColWidth="9" defaultRowHeight="13.5"/>
  <cols>
    <col min="1" max="1" width="16.875" customWidth="1"/>
    <col min="2" max="82" width="7.5" customWidth="1"/>
  </cols>
  <sheetData>
    <row r="1" spans="1:82" s="6" customFormat="1" ht="24">
      <c r="B1" s="26" t="s">
        <v>166</v>
      </c>
      <c r="D1" s="7"/>
      <c r="E1" s="8"/>
      <c r="F1" s="8"/>
      <c r="G1" s="7"/>
      <c r="J1" s="8"/>
      <c r="O1" s="8"/>
      <c r="T1" s="8"/>
      <c r="V1" s="1"/>
    </row>
    <row r="2" spans="1:82">
      <c r="E2" s="2"/>
      <c r="F2" s="2"/>
      <c r="J2" s="2"/>
      <c r="O2" s="2"/>
      <c r="T2" s="2"/>
    </row>
    <row r="3" spans="1:82">
      <c r="B3" t="s">
        <v>323</v>
      </c>
      <c r="E3" s="2"/>
      <c r="F3" s="2"/>
      <c r="J3" s="2"/>
      <c r="O3" s="2"/>
      <c r="T3" s="2"/>
    </row>
    <row r="4" spans="1:82">
      <c r="B4" t="s">
        <v>322</v>
      </c>
      <c r="E4" s="2"/>
      <c r="F4" s="2"/>
      <c r="J4" s="2"/>
      <c r="O4" s="2"/>
      <c r="T4" s="2"/>
    </row>
    <row r="6" spans="1:82" ht="18.75" customHeight="1">
      <c r="A6" s="14" t="s">
        <v>167</v>
      </c>
      <c r="B6" s="166">
        <v>2024</v>
      </c>
      <c r="C6" s="10">
        <f>+B6+1</f>
        <v>2025</v>
      </c>
      <c r="D6" s="10">
        <f>+C6+1</f>
        <v>2026</v>
      </c>
      <c r="E6" s="10">
        <f t="shared" ref="E6:V6" si="0">+D6+1</f>
        <v>2027</v>
      </c>
      <c r="F6" s="10">
        <f t="shared" si="0"/>
        <v>2028</v>
      </c>
      <c r="G6" s="10">
        <f t="shared" si="0"/>
        <v>2029</v>
      </c>
      <c r="H6" s="10">
        <f t="shared" si="0"/>
        <v>2030</v>
      </c>
      <c r="I6" s="10">
        <f t="shared" si="0"/>
        <v>2031</v>
      </c>
      <c r="J6" s="10">
        <f t="shared" si="0"/>
        <v>2032</v>
      </c>
      <c r="K6" s="10">
        <f t="shared" si="0"/>
        <v>2033</v>
      </c>
      <c r="L6" s="10">
        <f t="shared" si="0"/>
        <v>2034</v>
      </c>
      <c r="M6" s="10">
        <f t="shared" si="0"/>
        <v>2035</v>
      </c>
      <c r="N6" s="10">
        <f t="shared" si="0"/>
        <v>2036</v>
      </c>
      <c r="O6" s="10">
        <f t="shared" si="0"/>
        <v>2037</v>
      </c>
      <c r="P6" s="10">
        <f t="shared" si="0"/>
        <v>2038</v>
      </c>
      <c r="Q6" s="10">
        <f t="shared" si="0"/>
        <v>2039</v>
      </c>
      <c r="R6" s="10">
        <f t="shared" si="0"/>
        <v>2040</v>
      </c>
      <c r="S6" s="10">
        <f t="shared" si="0"/>
        <v>2041</v>
      </c>
      <c r="T6" s="10">
        <f t="shared" si="0"/>
        <v>2042</v>
      </c>
      <c r="U6" s="10">
        <f t="shared" si="0"/>
        <v>2043</v>
      </c>
      <c r="V6" s="10">
        <f t="shared" si="0"/>
        <v>2044</v>
      </c>
      <c r="W6" s="10">
        <f t="shared" ref="W6:BB6" si="1">+V6+1</f>
        <v>2045</v>
      </c>
      <c r="X6" s="10">
        <f t="shared" si="1"/>
        <v>2046</v>
      </c>
      <c r="Y6" s="10">
        <f t="shared" si="1"/>
        <v>2047</v>
      </c>
      <c r="Z6" s="10">
        <f t="shared" si="1"/>
        <v>2048</v>
      </c>
      <c r="AA6" s="10">
        <f t="shared" si="1"/>
        <v>2049</v>
      </c>
      <c r="AB6" s="10">
        <f t="shared" si="1"/>
        <v>2050</v>
      </c>
      <c r="AC6" s="10">
        <f t="shared" si="1"/>
        <v>2051</v>
      </c>
      <c r="AD6" s="10">
        <f t="shared" si="1"/>
        <v>2052</v>
      </c>
      <c r="AE6" s="10">
        <f t="shared" si="1"/>
        <v>2053</v>
      </c>
      <c r="AF6" s="10">
        <f t="shared" si="1"/>
        <v>2054</v>
      </c>
      <c r="AG6" s="10">
        <f t="shared" si="1"/>
        <v>2055</v>
      </c>
      <c r="AH6" s="10">
        <f t="shared" si="1"/>
        <v>2056</v>
      </c>
      <c r="AI6" s="10">
        <f t="shared" si="1"/>
        <v>2057</v>
      </c>
      <c r="AJ6" s="10">
        <f t="shared" si="1"/>
        <v>2058</v>
      </c>
      <c r="AK6" s="10">
        <f t="shared" si="1"/>
        <v>2059</v>
      </c>
      <c r="AL6" s="10">
        <f t="shared" si="1"/>
        <v>2060</v>
      </c>
      <c r="AM6" s="10">
        <f t="shared" si="1"/>
        <v>2061</v>
      </c>
      <c r="AN6" s="10">
        <f t="shared" si="1"/>
        <v>2062</v>
      </c>
      <c r="AO6" s="10">
        <f t="shared" si="1"/>
        <v>2063</v>
      </c>
      <c r="AP6" s="10">
        <f t="shared" si="1"/>
        <v>2064</v>
      </c>
      <c r="AQ6" s="10">
        <f t="shared" si="1"/>
        <v>2065</v>
      </c>
      <c r="AR6" s="10">
        <f t="shared" si="1"/>
        <v>2066</v>
      </c>
      <c r="AS6" s="10">
        <f t="shared" si="1"/>
        <v>2067</v>
      </c>
      <c r="AT6" s="10">
        <f t="shared" si="1"/>
        <v>2068</v>
      </c>
      <c r="AU6" s="10">
        <f t="shared" si="1"/>
        <v>2069</v>
      </c>
      <c r="AV6" s="10">
        <f t="shared" si="1"/>
        <v>2070</v>
      </c>
      <c r="AW6" s="10">
        <f t="shared" si="1"/>
        <v>2071</v>
      </c>
      <c r="AX6" s="10">
        <f t="shared" si="1"/>
        <v>2072</v>
      </c>
      <c r="AY6" s="10">
        <f t="shared" si="1"/>
        <v>2073</v>
      </c>
      <c r="AZ6" s="10">
        <f t="shared" si="1"/>
        <v>2074</v>
      </c>
      <c r="BA6" s="10">
        <f t="shared" si="1"/>
        <v>2075</v>
      </c>
      <c r="BB6" s="10">
        <f t="shared" si="1"/>
        <v>2076</v>
      </c>
      <c r="BC6" s="10">
        <f t="shared" ref="BC6:CD6" si="2">+BB6+1</f>
        <v>2077</v>
      </c>
      <c r="BD6" s="10">
        <f t="shared" si="2"/>
        <v>2078</v>
      </c>
      <c r="BE6" s="10">
        <f t="shared" si="2"/>
        <v>2079</v>
      </c>
      <c r="BF6" s="10">
        <f t="shared" si="2"/>
        <v>2080</v>
      </c>
      <c r="BG6" s="10">
        <f t="shared" si="2"/>
        <v>2081</v>
      </c>
      <c r="BH6" s="10">
        <f t="shared" si="2"/>
        <v>2082</v>
      </c>
      <c r="BI6" s="10">
        <f t="shared" si="2"/>
        <v>2083</v>
      </c>
      <c r="BJ6" s="10">
        <f t="shared" si="2"/>
        <v>2084</v>
      </c>
      <c r="BK6" s="10">
        <f t="shared" si="2"/>
        <v>2085</v>
      </c>
      <c r="BL6" s="10">
        <f t="shared" si="2"/>
        <v>2086</v>
      </c>
      <c r="BM6" s="10">
        <f t="shared" si="2"/>
        <v>2087</v>
      </c>
      <c r="BN6" s="10">
        <f t="shared" si="2"/>
        <v>2088</v>
      </c>
      <c r="BO6" s="10">
        <f t="shared" si="2"/>
        <v>2089</v>
      </c>
      <c r="BP6" s="10">
        <f t="shared" si="2"/>
        <v>2090</v>
      </c>
      <c r="BQ6" s="10">
        <f t="shared" si="2"/>
        <v>2091</v>
      </c>
      <c r="BR6" s="10">
        <f t="shared" si="2"/>
        <v>2092</v>
      </c>
      <c r="BS6" s="10">
        <f t="shared" si="2"/>
        <v>2093</v>
      </c>
      <c r="BT6" s="10">
        <f t="shared" si="2"/>
        <v>2094</v>
      </c>
      <c r="BU6" s="10">
        <f t="shared" si="2"/>
        <v>2095</v>
      </c>
      <c r="BV6" s="10">
        <f t="shared" si="2"/>
        <v>2096</v>
      </c>
      <c r="BW6" s="10">
        <f t="shared" si="2"/>
        <v>2097</v>
      </c>
      <c r="BX6" s="10">
        <f t="shared" si="2"/>
        <v>2098</v>
      </c>
      <c r="BY6" s="10">
        <f t="shared" si="2"/>
        <v>2099</v>
      </c>
      <c r="BZ6" s="10">
        <f t="shared" si="2"/>
        <v>2100</v>
      </c>
      <c r="CA6" s="10">
        <f t="shared" si="2"/>
        <v>2101</v>
      </c>
      <c r="CB6" s="10">
        <f t="shared" si="2"/>
        <v>2102</v>
      </c>
      <c r="CC6" s="10">
        <f t="shared" si="2"/>
        <v>2103</v>
      </c>
      <c r="CD6" s="10">
        <f t="shared" si="2"/>
        <v>2104</v>
      </c>
    </row>
    <row r="7" spans="1:82" s="2" customFormat="1" ht="22.5" customHeight="1">
      <c r="A7" s="14" t="s">
        <v>168</v>
      </c>
      <c r="B7" s="9" t="s">
        <v>173</v>
      </c>
      <c r="C7" s="9" t="s">
        <v>174</v>
      </c>
      <c r="D7" s="9" t="s">
        <v>175</v>
      </c>
      <c r="E7" s="9" t="s">
        <v>176</v>
      </c>
      <c r="F7" s="9" t="s">
        <v>177</v>
      </c>
      <c r="G7" s="9" t="s">
        <v>178</v>
      </c>
      <c r="H7" s="9" t="s">
        <v>179</v>
      </c>
      <c r="I7" s="9" t="s">
        <v>180</v>
      </c>
      <c r="J7" s="9" t="s">
        <v>181</v>
      </c>
      <c r="K7" s="9" t="s">
        <v>182</v>
      </c>
      <c r="L7" s="9" t="s">
        <v>183</v>
      </c>
      <c r="M7" s="9" t="s">
        <v>184</v>
      </c>
      <c r="N7" s="9" t="s">
        <v>185</v>
      </c>
      <c r="O7" s="9" t="s">
        <v>186</v>
      </c>
      <c r="P7" s="9" t="s">
        <v>187</v>
      </c>
      <c r="Q7" s="9" t="s">
        <v>188</v>
      </c>
      <c r="R7" s="9" t="s">
        <v>189</v>
      </c>
      <c r="S7" s="9" t="s">
        <v>190</v>
      </c>
      <c r="T7" s="9" t="s">
        <v>191</v>
      </c>
      <c r="U7" s="9" t="s">
        <v>192</v>
      </c>
      <c r="V7" s="9" t="s">
        <v>193</v>
      </c>
      <c r="W7" s="9" t="s">
        <v>261</v>
      </c>
      <c r="X7" s="9" t="s">
        <v>262</v>
      </c>
      <c r="Y7" s="9" t="s">
        <v>263</v>
      </c>
      <c r="Z7" s="9" t="s">
        <v>264</v>
      </c>
      <c r="AA7" s="9" t="s">
        <v>265</v>
      </c>
      <c r="AB7" s="9" t="s">
        <v>266</v>
      </c>
      <c r="AC7" s="9" t="s">
        <v>267</v>
      </c>
      <c r="AD7" s="9" t="s">
        <v>268</v>
      </c>
      <c r="AE7" s="9" t="s">
        <v>269</v>
      </c>
      <c r="AF7" s="9" t="s">
        <v>270</v>
      </c>
      <c r="AG7" s="9" t="s">
        <v>271</v>
      </c>
      <c r="AH7" s="9" t="s">
        <v>272</v>
      </c>
      <c r="AI7" s="9" t="s">
        <v>273</v>
      </c>
      <c r="AJ7" s="9" t="s">
        <v>274</v>
      </c>
      <c r="AK7" s="9" t="s">
        <v>275</v>
      </c>
      <c r="AL7" s="9" t="s">
        <v>276</v>
      </c>
      <c r="AM7" s="9" t="s">
        <v>277</v>
      </c>
      <c r="AN7" s="9" t="s">
        <v>278</v>
      </c>
      <c r="AO7" s="9" t="s">
        <v>279</v>
      </c>
      <c r="AP7" s="9" t="s">
        <v>280</v>
      </c>
      <c r="AQ7" s="9" t="s">
        <v>281</v>
      </c>
      <c r="AR7" s="9" t="s">
        <v>282</v>
      </c>
      <c r="AS7" s="9" t="s">
        <v>283</v>
      </c>
      <c r="AT7" s="9" t="s">
        <v>284</v>
      </c>
      <c r="AU7" s="9" t="s">
        <v>285</v>
      </c>
      <c r="AV7" s="9" t="s">
        <v>286</v>
      </c>
      <c r="AW7" s="9" t="s">
        <v>287</v>
      </c>
      <c r="AX7" s="9" t="s">
        <v>288</v>
      </c>
      <c r="AY7" s="9" t="s">
        <v>289</v>
      </c>
      <c r="AZ7" s="9" t="s">
        <v>290</v>
      </c>
      <c r="BA7" s="9" t="s">
        <v>291</v>
      </c>
      <c r="BB7" s="9" t="s">
        <v>292</v>
      </c>
      <c r="BC7" s="9" t="s">
        <v>293</v>
      </c>
      <c r="BD7" s="9" t="s">
        <v>294</v>
      </c>
      <c r="BE7" s="9" t="s">
        <v>295</v>
      </c>
      <c r="BF7" s="9" t="s">
        <v>296</v>
      </c>
      <c r="BG7" s="9" t="s">
        <v>297</v>
      </c>
      <c r="BH7" s="9" t="s">
        <v>298</v>
      </c>
      <c r="BI7" s="9" t="s">
        <v>299</v>
      </c>
      <c r="BJ7" s="9" t="s">
        <v>300</v>
      </c>
      <c r="BK7" s="9" t="s">
        <v>301</v>
      </c>
      <c r="BL7" s="9" t="s">
        <v>302</v>
      </c>
      <c r="BM7" s="9" t="s">
        <v>303</v>
      </c>
      <c r="BN7" s="9" t="s">
        <v>304</v>
      </c>
      <c r="BO7" s="9" t="s">
        <v>305</v>
      </c>
      <c r="BP7" s="9" t="s">
        <v>306</v>
      </c>
      <c r="BQ7" s="9" t="s">
        <v>307</v>
      </c>
      <c r="BR7" s="9" t="s">
        <v>308</v>
      </c>
      <c r="BS7" s="9" t="s">
        <v>309</v>
      </c>
      <c r="BT7" s="9" t="s">
        <v>310</v>
      </c>
      <c r="BU7" s="9" t="s">
        <v>311</v>
      </c>
      <c r="BV7" s="9" t="s">
        <v>312</v>
      </c>
      <c r="BW7" s="9" t="s">
        <v>313</v>
      </c>
      <c r="BX7" s="9" t="s">
        <v>314</v>
      </c>
      <c r="BY7" s="9" t="s">
        <v>315</v>
      </c>
      <c r="BZ7" s="9" t="s">
        <v>316</v>
      </c>
      <c r="CA7" s="9" t="s">
        <v>317</v>
      </c>
      <c r="CB7" s="9" t="s">
        <v>318</v>
      </c>
      <c r="CC7" s="9" t="s">
        <v>319</v>
      </c>
      <c r="CD7" s="9" t="s">
        <v>320</v>
      </c>
    </row>
    <row r="8" spans="1:82" ht="22.5" customHeight="1">
      <c r="A8" s="170" t="s">
        <v>194</v>
      </c>
      <c r="B8" s="166"/>
      <c r="C8" s="11">
        <f>+B8+1</f>
        <v>1</v>
      </c>
      <c r="D8" s="11">
        <f t="shared" ref="D8:V8" si="3">+C8+1</f>
        <v>2</v>
      </c>
      <c r="E8" s="11">
        <f t="shared" si="3"/>
        <v>3</v>
      </c>
      <c r="F8" s="11">
        <f t="shared" si="3"/>
        <v>4</v>
      </c>
      <c r="G8" s="11">
        <f t="shared" si="3"/>
        <v>5</v>
      </c>
      <c r="H8" s="11">
        <f t="shared" si="3"/>
        <v>6</v>
      </c>
      <c r="I8" s="11">
        <f t="shared" si="3"/>
        <v>7</v>
      </c>
      <c r="J8" s="11">
        <f t="shared" si="3"/>
        <v>8</v>
      </c>
      <c r="K8" s="11">
        <f t="shared" si="3"/>
        <v>9</v>
      </c>
      <c r="L8" s="11">
        <f t="shared" si="3"/>
        <v>10</v>
      </c>
      <c r="M8" s="11">
        <f t="shared" si="3"/>
        <v>11</v>
      </c>
      <c r="N8" s="11">
        <f t="shared" si="3"/>
        <v>12</v>
      </c>
      <c r="O8" s="11">
        <f t="shared" si="3"/>
        <v>13</v>
      </c>
      <c r="P8" s="11">
        <f t="shared" si="3"/>
        <v>14</v>
      </c>
      <c r="Q8" s="11">
        <f t="shared" si="3"/>
        <v>15</v>
      </c>
      <c r="R8" s="11">
        <f t="shared" si="3"/>
        <v>16</v>
      </c>
      <c r="S8" s="11">
        <f t="shared" si="3"/>
        <v>17</v>
      </c>
      <c r="T8" s="11">
        <f t="shared" si="3"/>
        <v>18</v>
      </c>
      <c r="U8" s="11">
        <f t="shared" si="3"/>
        <v>19</v>
      </c>
      <c r="V8" s="11">
        <f t="shared" si="3"/>
        <v>20</v>
      </c>
      <c r="W8" s="11">
        <f t="shared" ref="W8:BB8" si="4">+V8+1</f>
        <v>21</v>
      </c>
      <c r="X8" s="11">
        <f t="shared" si="4"/>
        <v>22</v>
      </c>
      <c r="Y8" s="11">
        <f t="shared" si="4"/>
        <v>23</v>
      </c>
      <c r="Z8" s="11">
        <f t="shared" si="4"/>
        <v>24</v>
      </c>
      <c r="AA8" s="11">
        <f t="shared" si="4"/>
        <v>25</v>
      </c>
      <c r="AB8" s="11">
        <f t="shared" si="4"/>
        <v>26</v>
      </c>
      <c r="AC8" s="11">
        <f t="shared" si="4"/>
        <v>27</v>
      </c>
      <c r="AD8" s="11">
        <f t="shared" si="4"/>
        <v>28</v>
      </c>
      <c r="AE8" s="11">
        <f t="shared" si="4"/>
        <v>29</v>
      </c>
      <c r="AF8" s="11">
        <f t="shared" si="4"/>
        <v>30</v>
      </c>
      <c r="AG8" s="11">
        <f t="shared" si="4"/>
        <v>31</v>
      </c>
      <c r="AH8" s="11">
        <f t="shared" si="4"/>
        <v>32</v>
      </c>
      <c r="AI8" s="11">
        <f t="shared" si="4"/>
        <v>33</v>
      </c>
      <c r="AJ8" s="11">
        <f t="shared" si="4"/>
        <v>34</v>
      </c>
      <c r="AK8" s="11">
        <f t="shared" si="4"/>
        <v>35</v>
      </c>
      <c r="AL8" s="11">
        <f t="shared" si="4"/>
        <v>36</v>
      </c>
      <c r="AM8" s="11">
        <f t="shared" si="4"/>
        <v>37</v>
      </c>
      <c r="AN8" s="11">
        <f t="shared" si="4"/>
        <v>38</v>
      </c>
      <c r="AO8" s="11">
        <f t="shared" si="4"/>
        <v>39</v>
      </c>
      <c r="AP8" s="11">
        <f t="shared" si="4"/>
        <v>40</v>
      </c>
      <c r="AQ8" s="11">
        <f t="shared" si="4"/>
        <v>41</v>
      </c>
      <c r="AR8" s="11">
        <f t="shared" si="4"/>
        <v>42</v>
      </c>
      <c r="AS8" s="11">
        <f t="shared" si="4"/>
        <v>43</v>
      </c>
      <c r="AT8" s="11">
        <f t="shared" si="4"/>
        <v>44</v>
      </c>
      <c r="AU8" s="11">
        <f t="shared" si="4"/>
        <v>45</v>
      </c>
      <c r="AV8" s="11">
        <f t="shared" si="4"/>
        <v>46</v>
      </c>
      <c r="AW8" s="11">
        <f t="shared" si="4"/>
        <v>47</v>
      </c>
      <c r="AX8" s="11">
        <f t="shared" si="4"/>
        <v>48</v>
      </c>
      <c r="AY8" s="11">
        <f t="shared" si="4"/>
        <v>49</v>
      </c>
      <c r="AZ8" s="11">
        <f t="shared" si="4"/>
        <v>50</v>
      </c>
      <c r="BA8" s="11">
        <f t="shared" si="4"/>
        <v>51</v>
      </c>
      <c r="BB8" s="11">
        <f t="shared" si="4"/>
        <v>52</v>
      </c>
      <c r="BC8" s="11">
        <f t="shared" ref="BC8:CD8" si="5">+BB8+1</f>
        <v>53</v>
      </c>
      <c r="BD8" s="11">
        <f t="shared" si="5"/>
        <v>54</v>
      </c>
      <c r="BE8" s="11">
        <f t="shared" si="5"/>
        <v>55</v>
      </c>
      <c r="BF8" s="11">
        <f t="shared" si="5"/>
        <v>56</v>
      </c>
      <c r="BG8" s="11">
        <f t="shared" si="5"/>
        <v>57</v>
      </c>
      <c r="BH8" s="11">
        <f t="shared" si="5"/>
        <v>58</v>
      </c>
      <c r="BI8" s="11">
        <f t="shared" si="5"/>
        <v>59</v>
      </c>
      <c r="BJ8" s="11">
        <f t="shared" si="5"/>
        <v>60</v>
      </c>
      <c r="BK8" s="11">
        <f t="shared" si="5"/>
        <v>61</v>
      </c>
      <c r="BL8" s="11">
        <f t="shared" si="5"/>
        <v>62</v>
      </c>
      <c r="BM8" s="11">
        <f t="shared" si="5"/>
        <v>63</v>
      </c>
      <c r="BN8" s="11">
        <f t="shared" si="5"/>
        <v>64</v>
      </c>
      <c r="BO8" s="11">
        <f t="shared" si="5"/>
        <v>65</v>
      </c>
      <c r="BP8" s="11">
        <f t="shared" si="5"/>
        <v>66</v>
      </c>
      <c r="BQ8" s="11">
        <f t="shared" si="5"/>
        <v>67</v>
      </c>
      <c r="BR8" s="11">
        <f t="shared" si="5"/>
        <v>68</v>
      </c>
      <c r="BS8" s="11">
        <f t="shared" si="5"/>
        <v>69</v>
      </c>
      <c r="BT8" s="11">
        <f t="shared" si="5"/>
        <v>70</v>
      </c>
      <c r="BU8" s="11">
        <f t="shared" si="5"/>
        <v>71</v>
      </c>
      <c r="BV8" s="11">
        <f t="shared" si="5"/>
        <v>72</v>
      </c>
      <c r="BW8" s="11">
        <f t="shared" si="5"/>
        <v>73</v>
      </c>
      <c r="BX8" s="11">
        <f t="shared" si="5"/>
        <v>74</v>
      </c>
      <c r="BY8" s="11">
        <f t="shared" si="5"/>
        <v>75</v>
      </c>
      <c r="BZ8" s="11">
        <f t="shared" si="5"/>
        <v>76</v>
      </c>
      <c r="CA8" s="11">
        <f t="shared" si="5"/>
        <v>77</v>
      </c>
      <c r="CB8" s="11">
        <f t="shared" si="5"/>
        <v>78</v>
      </c>
      <c r="CC8" s="11">
        <f t="shared" si="5"/>
        <v>79</v>
      </c>
      <c r="CD8" s="11">
        <f t="shared" si="5"/>
        <v>80</v>
      </c>
    </row>
    <row r="9" spans="1:82" ht="22.5" customHeight="1">
      <c r="A9" s="170" t="s">
        <v>194</v>
      </c>
      <c r="B9" s="166">
        <v>0</v>
      </c>
      <c r="C9" s="11">
        <f>+B9+1</f>
        <v>1</v>
      </c>
      <c r="D9" s="11">
        <f t="shared" ref="D9:V9" si="6">+C9+1</f>
        <v>2</v>
      </c>
      <c r="E9" s="11">
        <f t="shared" si="6"/>
        <v>3</v>
      </c>
      <c r="F9" s="11">
        <f t="shared" si="6"/>
        <v>4</v>
      </c>
      <c r="G9" s="11">
        <f t="shared" si="6"/>
        <v>5</v>
      </c>
      <c r="H9" s="11">
        <f t="shared" si="6"/>
        <v>6</v>
      </c>
      <c r="I9" s="11">
        <f t="shared" si="6"/>
        <v>7</v>
      </c>
      <c r="J9" s="11">
        <f t="shared" si="6"/>
        <v>8</v>
      </c>
      <c r="K9" s="11">
        <f t="shared" si="6"/>
        <v>9</v>
      </c>
      <c r="L9" s="11">
        <f t="shared" si="6"/>
        <v>10</v>
      </c>
      <c r="M9" s="11">
        <f t="shared" si="6"/>
        <v>11</v>
      </c>
      <c r="N9" s="11">
        <f t="shared" si="6"/>
        <v>12</v>
      </c>
      <c r="O9" s="11">
        <f t="shared" si="6"/>
        <v>13</v>
      </c>
      <c r="P9" s="11">
        <f t="shared" si="6"/>
        <v>14</v>
      </c>
      <c r="Q9" s="11">
        <f t="shared" si="6"/>
        <v>15</v>
      </c>
      <c r="R9" s="11">
        <f t="shared" si="6"/>
        <v>16</v>
      </c>
      <c r="S9" s="11">
        <f t="shared" si="6"/>
        <v>17</v>
      </c>
      <c r="T9" s="11">
        <f t="shared" si="6"/>
        <v>18</v>
      </c>
      <c r="U9" s="11">
        <f t="shared" si="6"/>
        <v>19</v>
      </c>
      <c r="V9" s="11">
        <f t="shared" si="6"/>
        <v>20</v>
      </c>
      <c r="W9" s="11">
        <f t="shared" ref="W9:BB9" si="7">+V9+1</f>
        <v>21</v>
      </c>
      <c r="X9" s="11">
        <f t="shared" si="7"/>
        <v>22</v>
      </c>
      <c r="Y9" s="11">
        <f t="shared" si="7"/>
        <v>23</v>
      </c>
      <c r="Z9" s="11">
        <f t="shared" si="7"/>
        <v>24</v>
      </c>
      <c r="AA9" s="11">
        <f t="shared" si="7"/>
        <v>25</v>
      </c>
      <c r="AB9" s="11">
        <f t="shared" si="7"/>
        <v>26</v>
      </c>
      <c r="AC9" s="11">
        <f t="shared" si="7"/>
        <v>27</v>
      </c>
      <c r="AD9" s="11">
        <f t="shared" si="7"/>
        <v>28</v>
      </c>
      <c r="AE9" s="11">
        <f t="shared" si="7"/>
        <v>29</v>
      </c>
      <c r="AF9" s="11">
        <f t="shared" si="7"/>
        <v>30</v>
      </c>
      <c r="AG9" s="11">
        <f t="shared" si="7"/>
        <v>31</v>
      </c>
      <c r="AH9" s="11">
        <f t="shared" si="7"/>
        <v>32</v>
      </c>
      <c r="AI9" s="11">
        <f t="shared" si="7"/>
        <v>33</v>
      </c>
      <c r="AJ9" s="11">
        <f t="shared" si="7"/>
        <v>34</v>
      </c>
      <c r="AK9" s="11">
        <f t="shared" si="7"/>
        <v>35</v>
      </c>
      <c r="AL9" s="11">
        <f t="shared" si="7"/>
        <v>36</v>
      </c>
      <c r="AM9" s="11">
        <f t="shared" si="7"/>
        <v>37</v>
      </c>
      <c r="AN9" s="11">
        <f t="shared" si="7"/>
        <v>38</v>
      </c>
      <c r="AO9" s="11">
        <f t="shared" si="7"/>
        <v>39</v>
      </c>
      <c r="AP9" s="11">
        <f t="shared" si="7"/>
        <v>40</v>
      </c>
      <c r="AQ9" s="11">
        <f t="shared" si="7"/>
        <v>41</v>
      </c>
      <c r="AR9" s="11">
        <f t="shared" si="7"/>
        <v>42</v>
      </c>
      <c r="AS9" s="11">
        <f t="shared" si="7"/>
        <v>43</v>
      </c>
      <c r="AT9" s="11">
        <f t="shared" si="7"/>
        <v>44</v>
      </c>
      <c r="AU9" s="11">
        <f t="shared" si="7"/>
        <v>45</v>
      </c>
      <c r="AV9" s="11">
        <f t="shared" si="7"/>
        <v>46</v>
      </c>
      <c r="AW9" s="11">
        <f t="shared" si="7"/>
        <v>47</v>
      </c>
      <c r="AX9" s="11">
        <f t="shared" si="7"/>
        <v>48</v>
      </c>
      <c r="AY9" s="11">
        <f t="shared" si="7"/>
        <v>49</v>
      </c>
      <c r="AZ9" s="11">
        <f t="shared" si="7"/>
        <v>50</v>
      </c>
      <c r="BA9" s="11">
        <f t="shared" si="7"/>
        <v>51</v>
      </c>
      <c r="BB9" s="11">
        <f t="shared" si="7"/>
        <v>52</v>
      </c>
      <c r="BC9" s="11">
        <f t="shared" ref="BC9:CD9" si="8">+BB9+1</f>
        <v>53</v>
      </c>
      <c r="BD9" s="11">
        <f t="shared" si="8"/>
        <v>54</v>
      </c>
      <c r="BE9" s="11">
        <f t="shared" si="8"/>
        <v>55</v>
      </c>
      <c r="BF9" s="11">
        <f t="shared" si="8"/>
        <v>56</v>
      </c>
      <c r="BG9" s="11">
        <f t="shared" si="8"/>
        <v>57</v>
      </c>
      <c r="BH9" s="11">
        <f t="shared" si="8"/>
        <v>58</v>
      </c>
      <c r="BI9" s="11">
        <f t="shared" si="8"/>
        <v>59</v>
      </c>
      <c r="BJ9" s="11">
        <f t="shared" si="8"/>
        <v>60</v>
      </c>
      <c r="BK9" s="11">
        <f t="shared" si="8"/>
        <v>61</v>
      </c>
      <c r="BL9" s="11">
        <f t="shared" si="8"/>
        <v>62</v>
      </c>
      <c r="BM9" s="11">
        <f t="shared" si="8"/>
        <v>63</v>
      </c>
      <c r="BN9" s="11">
        <f t="shared" si="8"/>
        <v>64</v>
      </c>
      <c r="BO9" s="11">
        <f t="shared" si="8"/>
        <v>65</v>
      </c>
      <c r="BP9" s="11">
        <f t="shared" si="8"/>
        <v>66</v>
      </c>
      <c r="BQ9" s="11">
        <f t="shared" si="8"/>
        <v>67</v>
      </c>
      <c r="BR9" s="11">
        <f t="shared" si="8"/>
        <v>68</v>
      </c>
      <c r="BS9" s="11">
        <f t="shared" si="8"/>
        <v>69</v>
      </c>
      <c r="BT9" s="11">
        <f t="shared" si="8"/>
        <v>70</v>
      </c>
      <c r="BU9" s="11">
        <f t="shared" si="8"/>
        <v>71</v>
      </c>
      <c r="BV9" s="11">
        <f t="shared" si="8"/>
        <v>72</v>
      </c>
      <c r="BW9" s="11">
        <f t="shared" si="8"/>
        <v>73</v>
      </c>
      <c r="BX9" s="11">
        <f t="shared" si="8"/>
        <v>74</v>
      </c>
      <c r="BY9" s="11">
        <f t="shared" si="8"/>
        <v>75</v>
      </c>
      <c r="BZ9" s="11">
        <f t="shared" si="8"/>
        <v>76</v>
      </c>
      <c r="CA9" s="11">
        <f t="shared" si="8"/>
        <v>77</v>
      </c>
      <c r="CB9" s="11">
        <f t="shared" si="8"/>
        <v>78</v>
      </c>
      <c r="CC9" s="11">
        <f t="shared" si="8"/>
        <v>79</v>
      </c>
      <c r="CD9" s="11">
        <f t="shared" si="8"/>
        <v>80</v>
      </c>
    </row>
    <row r="10" spans="1:82" ht="22.5" customHeight="1">
      <c r="A10" s="170" t="s">
        <v>194</v>
      </c>
      <c r="B10" s="166">
        <v>0</v>
      </c>
      <c r="C10" s="11">
        <f>+B10+1</f>
        <v>1</v>
      </c>
      <c r="D10" s="11">
        <f t="shared" ref="D10:V10" si="9">+C10+1</f>
        <v>2</v>
      </c>
      <c r="E10" s="11">
        <f t="shared" si="9"/>
        <v>3</v>
      </c>
      <c r="F10" s="11">
        <f t="shared" si="9"/>
        <v>4</v>
      </c>
      <c r="G10" s="11">
        <f t="shared" si="9"/>
        <v>5</v>
      </c>
      <c r="H10" s="11">
        <f t="shared" si="9"/>
        <v>6</v>
      </c>
      <c r="I10" s="11">
        <f t="shared" si="9"/>
        <v>7</v>
      </c>
      <c r="J10" s="11">
        <f t="shared" si="9"/>
        <v>8</v>
      </c>
      <c r="K10" s="11">
        <f t="shared" si="9"/>
        <v>9</v>
      </c>
      <c r="L10" s="11">
        <f t="shared" si="9"/>
        <v>10</v>
      </c>
      <c r="M10" s="11">
        <f t="shared" si="9"/>
        <v>11</v>
      </c>
      <c r="N10" s="11">
        <f t="shared" si="9"/>
        <v>12</v>
      </c>
      <c r="O10" s="11">
        <f t="shared" si="9"/>
        <v>13</v>
      </c>
      <c r="P10" s="11">
        <f t="shared" si="9"/>
        <v>14</v>
      </c>
      <c r="Q10" s="11">
        <f t="shared" si="9"/>
        <v>15</v>
      </c>
      <c r="R10" s="11">
        <f t="shared" si="9"/>
        <v>16</v>
      </c>
      <c r="S10" s="11">
        <f t="shared" si="9"/>
        <v>17</v>
      </c>
      <c r="T10" s="11">
        <f t="shared" si="9"/>
        <v>18</v>
      </c>
      <c r="U10" s="11">
        <f t="shared" si="9"/>
        <v>19</v>
      </c>
      <c r="V10" s="11">
        <f t="shared" si="9"/>
        <v>20</v>
      </c>
      <c r="W10" s="11">
        <f t="shared" ref="W10:BB10" si="10">+V10+1</f>
        <v>21</v>
      </c>
      <c r="X10" s="11">
        <f t="shared" si="10"/>
        <v>22</v>
      </c>
      <c r="Y10" s="11">
        <f t="shared" si="10"/>
        <v>23</v>
      </c>
      <c r="Z10" s="11">
        <f t="shared" si="10"/>
        <v>24</v>
      </c>
      <c r="AA10" s="11">
        <f t="shared" si="10"/>
        <v>25</v>
      </c>
      <c r="AB10" s="11">
        <f t="shared" si="10"/>
        <v>26</v>
      </c>
      <c r="AC10" s="11">
        <f t="shared" si="10"/>
        <v>27</v>
      </c>
      <c r="AD10" s="11">
        <f t="shared" si="10"/>
        <v>28</v>
      </c>
      <c r="AE10" s="11">
        <f t="shared" si="10"/>
        <v>29</v>
      </c>
      <c r="AF10" s="11">
        <f t="shared" si="10"/>
        <v>30</v>
      </c>
      <c r="AG10" s="11">
        <f t="shared" si="10"/>
        <v>31</v>
      </c>
      <c r="AH10" s="11">
        <f t="shared" si="10"/>
        <v>32</v>
      </c>
      <c r="AI10" s="11">
        <f t="shared" si="10"/>
        <v>33</v>
      </c>
      <c r="AJ10" s="11">
        <f t="shared" si="10"/>
        <v>34</v>
      </c>
      <c r="AK10" s="11">
        <f t="shared" si="10"/>
        <v>35</v>
      </c>
      <c r="AL10" s="11">
        <f t="shared" si="10"/>
        <v>36</v>
      </c>
      <c r="AM10" s="11">
        <f t="shared" si="10"/>
        <v>37</v>
      </c>
      <c r="AN10" s="11">
        <f t="shared" si="10"/>
        <v>38</v>
      </c>
      <c r="AO10" s="11">
        <f t="shared" si="10"/>
        <v>39</v>
      </c>
      <c r="AP10" s="11">
        <f t="shared" si="10"/>
        <v>40</v>
      </c>
      <c r="AQ10" s="11">
        <f t="shared" si="10"/>
        <v>41</v>
      </c>
      <c r="AR10" s="11">
        <f t="shared" si="10"/>
        <v>42</v>
      </c>
      <c r="AS10" s="11">
        <f t="shared" si="10"/>
        <v>43</v>
      </c>
      <c r="AT10" s="11">
        <f t="shared" si="10"/>
        <v>44</v>
      </c>
      <c r="AU10" s="11">
        <f t="shared" si="10"/>
        <v>45</v>
      </c>
      <c r="AV10" s="11">
        <f t="shared" si="10"/>
        <v>46</v>
      </c>
      <c r="AW10" s="11">
        <f t="shared" si="10"/>
        <v>47</v>
      </c>
      <c r="AX10" s="11">
        <f t="shared" si="10"/>
        <v>48</v>
      </c>
      <c r="AY10" s="11">
        <f t="shared" si="10"/>
        <v>49</v>
      </c>
      <c r="AZ10" s="11">
        <f t="shared" si="10"/>
        <v>50</v>
      </c>
      <c r="BA10" s="11">
        <f t="shared" si="10"/>
        <v>51</v>
      </c>
      <c r="BB10" s="11">
        <f t="shared" si="10"/>
        <v>52</v>
      </c>
      <c r="BC10" s="11">
        <f t="shared" ref="BC10:CD10" si="11">+BB10+1</f>
        <v>53</v>
      </c>
      <c r="BD10" s="11">
        <f t="shared" si="11"/>
        <v>54</v>
      </c>
      <c r="BE10" s="11">
        <f t="shared" si="11"/>
        <v>55</v>
      </c>
      <c r="BF10" s="11">
        <f t="shared" si="11"/>
        <v>56</v>
      </c>
      <c r="BG10" s="11">
        <f t="shared" si="11"/>
        <v>57</v>
      </c>
      <c r="BH10" s="11">
        <f t="shared" si="11"/>
        <v>58</v>
      </c>
      <c r="BI10" s="11">
        <f t="shared" si="11"/>
        <v>59</v>
      </c>
      <c r="BJ10" s="11">
        <f t="shared" si="11"/>
        <v>60</v>
      </c>
      <c r="BK10" s="11">
        <f t="shared" si="11"/>
        <v>61</v>
      </c>
      <c r="BL10" s="11">
        <f t="shared" si="11"/>
        <v>62</v>
      </c>
      <c r="BM10" s="11">
        <f t="shared" si="11"/>
        <v>63</v>
      </c>
      <c r="BN10" s="11">
        <f t="shared" si="11"/>
        <v>64</v>
      </c>
      <c r="BO10" s="11">
        <f t="shared" si="11"/>
        <v>65</v>
      </c>
      <c r="BP10" s="11">
        <f t="shared" si="11"/>
        <v>66</v>
      </c>
      <c r="BQ10" s="11">
        <f t="shared" si="11"/>
        <v>67</v>
      </c>
      <c r="BR10" s="11">
        <f t="shared" si="11"/>
        <v>68</v>
      </c>
      <c r="BS10" s="11">
        <f t="shared" si="11"/>
        <v>69</v>
      </c>
      <c r="BT10" s="11">
        <f t="shared" si="11"/>
        <v>70</v>
      </c>
      <c r="BU10" s="11">
        <f t="shared" si="11"/>
        <v>71</v>
      </c>
      <c r="BV10" s="11">
        <f t="shared" si="11"/>
        <v>72</v>
      </c>
      <c r="BW10" s="11">
        <f t="shared" si="11"/>
        <v>73</v>
      </c>
      <c r="BX10" s="11">
        <f t="shared" si="11"/>
        <v>74</v>
      </c>
      <c r="BY10" s="11">
        <f t="shared" si="11"/>
        <v>75</v>
      </c>
      <c r="BZ10" s="11">
        <f t="shared" si="11"/>
        <v>76</v>
      </c>
      <c r="CA10" s="11">
        <f t="shared" si="11"/>
        <v>77</v>
      </c>
      <c r="CB10" s="11">
        <f t="shared" si="11"/>
        <v>78</v>
      </c>
      <c r="CC10" s="11">
        <f t="shared" si="11"/>
        <v>79</v>
      </c>
      <c r="CD10" s="11">
        <f t="shared" si="11"/>
        <v>80</v>
      </c>
    </row>
    <row r="11" spans="1:82" s="98" customFormat="1" ht="22.5" customHeight="1">
      <c r="A11" s="170" t="s">
        <v>194</v>
      </c>
      <c r="B11" s="166">
        <v>0</v>
      </c>
      <c r="C11" s="11">
        <f>+B11+1</f>
        <v>1</v>
      </c>
      <c r="D11" s="11">
        <f t="shared" ref="D11:D12" si="12">+C11+1</f>
        <v>2</v>
      </c>
      <c r="E11" s="11">
        <f t="shared" ref="E11:E12" si="13">+D11+1</f>
        <v>3</v>
      </c>
      <c r="F11" s="11">
        <f t="shared" ref="F11:F12" si="14">+E11+1</f>
        <v>4</v>
      </c>
      <c r="G11" s="11">
        <f t="shared" ref="G11:G12" si="15">+F11+1</f>
        <v>5</v>
      </c>
      <c r="H11" s="11">
        <f t="shared" ref="H11:H12" si="16">+G11+1</f>
        <v>6</v>
      </c>
      <c r="I11" s="11">
        <f t="shared" ref="I11:I12" si="17">+H11+1</f>
        <v>7</v>
      </c>
      <c r="J11" s="11">
        <f t="shared" ref="J11:J12" si="18">+I11+1</f>
        <v>8</v>
      </c>
      <c r="K11" s="11">
        <f t="shared" ref="K11:K12" si="19">+J11+1</f>
        <v>9</v>
      </c>
      <c r="L11" s="11">
        <f t="shared" ref="L11:L12" si="20">+K11+1</f>
        <v>10</v>
      </c>
      <c r="M11" s="11">
        <f t="shared" ref="M11:M12" si="21">+L11+1</f>
        <v>11</v>
      </c>
      <c r="N11" s="11">
        <f t="shared" ref="N11:N12" si="22">+M11+1</f>
        <v>12</v>
      </c>
      <c r="O11" s="11">
        <f t="shared" ref="O11:O12" si="23">+N11+1</f>
        <v>13</v>
      </c>
      <c r="P11" s="11">
        <f t="shared" ref="P11:P12" si="24">+O11+1</f>
        <v>14</v>
      </c>
      <c r="Q11" s="11">
        <f t="shared" ref="Q11:Q12" si="25">+P11+1</f>
        <v>15</v>
      </c>
      <c r="R11" s="11">
        <f t="shared" ref="R11:R12" si="26">+Q11+1</f>
        <v>16</v>
      </c>
      <c r="S11" s="11">
        <f t="shared" ref="S11:S12" si="27">+R11+1</f>
        <v>17</v>
      </c>
      <c r="T11" s="11">
        <f t="shared" ref="T11:T12" si="28">+S11+1</f>
        <v>18</v>
      </c>
      <c r="U11" s="11">
        <f t="shared" ref="U11:U12" si="29">+T11+1</f>
        <v>19</v>
      </c>
      <c r="V11" s="11">
        <f t="shared" ref="V11:V12" si="30">+U11+1</f>
        <v>20</v>
      </c>
      <c r="W11" s="11">
        <f t="shared" ref="W11:W12" si="31">+V11+1</f>
        <v>21</v>
      </c>
      <c r="X11" s="11">
        <f t="shared" ref="X11:X12" si="32">+W11+1</f>
        <v>22</v>
      </c>
      <c r="Y11" s="11">
        <f t="shared" ref="Y11:Y12" si="33">+X11+1</f>
        <v>23</v>
      </c>
      <c r="Z11" s="11">
        <f t="shared" ref="Z11:Z12" si="34">+Y11+1</f>
        <v>24</v>
      </c>
      <c r="AA11" s="11">
        <f t="shared" ref="AA11:AA12" si="35">+Z11+1</f>
        <v>25</v>
      </c>
      <c r="AB11" s="11">
        <f t="shared" ref="AB11:AB12" si="36">+AA11+1</f>
        <v>26</v>
      </c>
      <c r="AC11" s="11">
        <f t="shared" ref="AC11:AC12" si="37">+AB11+1</f>
        <v>27</v>
      </c>
      <c r="AD11" s="11">
        <f t="shared" ref="AD11:AD12" si="38">+AC11+1</f>
        <v>28</v>
      </c>
      <c r="AE11" s="11">
        <f t="shared" ref="AE11:AE12" si="39">+AD11+1</f>
        <v>29</v>
      </c>
      <c r="AF11" s="11">
        <f t="shared" ref="AF11:AF12" si="40">+AE11+1</f>
        <v>30</v>
      </c>
      <c r="AG11" s="11">
        <f t="shared" ref="AG11:AG12" si="41">+AF11+1</f>
        <v>31</v>
      </c>
      <c r="AH11" s="11">
        <f t="shared" ref="AH11:AH12" si="42">+AG11+1</f>
        <v>32</v>
      </c>
      <c r="AI11" s="11">
        <f t="shared" ref="AI11:AI12" si="43">+AH11+1</f>
        <v>33</v>
      </c>
      <c r="AJ11" s="11">
        <f t="shared" ref="AJ11:AJ12" si="44">+AI11+1</f>
        <v>34</v>
      </c>
      <c r="AK11" s="11">
        <f t="shared" ref="AK11:AK12" si="45">+AJ11+1</f>
        <v>35</v>
      </c>
      <c r="AL11" s="11">
        <f t="shared" ref="AL11:AL12" si="46">+AK11+1</f>
        <v>36</v>
      </c>
      <c r="AM11" s="11">
        <f t="shared" ref="AM11:AM12" si="47">+AL11+1</f>
        <v>37</v>
      </c>
      <c r="AN11" s="11">
        <f t="shared" ref="AN11:AN12" si="48">+AM11+1</f>
        <v>38</v>
      </c>
      <c r="AO11" s="11">
        <f t="shared" ref="AO11:AO12" si="49">+AN11+1</f>
        <v>39</v>
      </c>
      <c r="AP11" s="11">
        <f t="shared" ref="AP11:AP12" si="50">+AO11+1</f>
        <v>40</v>
      </c>
      <c r="AQ11" s="11">
        <f t="shared" ref="AQ11:AQ12" si="51">+AP11+1</f>
        <v>41</v>
      </c>
      <c r="AR11" s="11">
        <f t="shared" ref="AR11:AR12" si="52">+AQ11+1</f>
        <v>42</v>
      </c>
      <c r="AS11" s="11">
        <f t="shared" ref="AS11:AS12" si="53">+AR11+1</f>
        <v>43</v>
      </c>
      <c r="AT11" s="11">
        <f t="shared" ref="AT11:AT12" si="54">+AS11+1</f>
        <v>44</v>
      </c>
      <c r="AU11" s="11">
        <f t="shared" ref="AU11:AU12" si="55">+AT11+1</f>
        <v>45</v>
      </c>
      <c r="AV11" s="11">
        <f t="shared" ref="AV11:AV12" si="56">+AU11+1</f>
        <v>46</v>
      </c>
      <c r="AW11" s="11">
        <f t="shared" ref="AW11:AW12" si="57">+AV11+1</f>
        <v>47</v>
      </c>
      <c r="AX11" s="11">
        <f t="shared" ref="AX11:AX12" si="58">+AW11+1</f>
        <v>48</v>
      </c>
      <c r="AY11" s="11">
        <f t="shared" ref="AY11:AY12" si="59">+AX11+1</f>
        <v>49</v>
      </c>
      <c r="AZ11" s="11">
        <f t="shared" ref="AZ11:AZ12" si="60">+AY11+1</f>
        <v>50</v>
      </c>
      <c r="BA11" s="11">
        <f t="shared" ref="BA11:BA12" si="61">+AZ11+1</f>
        <v>51</v>
      </c>
      <c r="BB11" s="11">
        <f t="shared" ref="BB11:BB12" si="62">+BA11+1</f>
        <v>52</v>
      </c>
      <c r="BC11" s="11">
        <f t="shared" ref="BC11:BC12" si="63">+BB11+1</f>
        <v>53</v>
      </c>
      <c r="BD11" s="11">
        <f t="shared" ref="BD11:BD12" si="64">+BC11+1</f>
        <v>54</v>
      </c>
      <c r="BE11" s="11">
        <f t="shared" ref="BE11:BE12" si="65">+BD11+1</f>
        <v>55</v>
      </c>
      <c r="BF11" s="11">
        <f t="shared" ref="BF11:BF12" si="66">+BE11+1</f>
        <v>56</v>
      </c>
      <c r="BG11" s="11">
        <f t="shared" ref="BG11:BG12" si="67">+BF11+1</f>
        <v>57</v>
      </c>
      <c r="BH11" s="11">
        <f t="shared" ref="BH11:BH12" si="68">+BG11+1</f>
        <v>58</v>
      </c>
      <c r="BI11" s="11">
        <f t="shared" ref="BI11:BI12" si="69">+BH11+1</f>
        <v>59</v>
      </c>
      <c r="BJ11" s="11">
        <f t="shared" ref="BJ11:BJ12" si="70">+BI11+1</f>
        <v>60</v>
      </c>
      <c r="BK11" s="11">
        <f t="shared" ref="BK11:BK12" si="71">+BJ11+1</f>
        <v>61</v>
      </c>
      <c r="BL11" s="11">
        <f t="shared" ref="BL11:BL12" si="72">+BK11+1</f>
        <v>62</v>
      </c>
      <c r="BM11" s="11">
        <f t="shared" ref="BM11:BM12" si="73">+BL11+1</f>
        <v>63</v>
      </c>
      <c r="BN11" s="11">
        <f t="shared" ref="BN11:BN12" si="74">+BM11+1</f>
        <v>64</v>
      </c>
      <c r="BO11" s="11">
        <f t="shared" ref="BO11:BO12" si="75">+BN11+1</f>
        <v>65</v>
      </c>
      <c r="BP11" s="11">
        <f t="shared" ref="BP11:BP12" si="76">+BO11+1</f>
        <v>66</v>
      </c>
      <c r="BQ11" s="11">
        <f t="shared" ref="BQ11:BQ12" si="77">+BP11+1</f>
        <v>67</v>
      </c>
      <c r="BR11" s="11">
        <f t="shared" ref="BR11:BR12" si="78">+BQ11+1</f>
        <v>68</v>
      </c>
      <c r="BS11" s="11">
        <f t="shared" ref="BS11:BS12" si="79">+BR11+1</f>
        <v>69</v>
      </c>
      <c r="BT11" s="11">
        <f t="shared" ref="BT11:BT12" si="80">+BS11+1</f>
        <v>70</v>
      </c>
      <c r="BU11" s="11">
        <f t="shared" ref="BU11:BU12" si="81">+BT11+1</f>
        <v>71</v>
      </c>
      <c r="BV11" s="11">
        <f t="shared" ref="BV11:BV12" si="82">+BU11+1</f>
        <v>72</v>
      </c>
      <c r="BW11" s="11">
        <f t="shared" ref="BW11:BW12" si="83">+BV11+1</f>
        <v>73</v>
      </c>
      <c r="BX11" s="11">
        <f t="shared" ref="BX11:BX12" si="84">+BW11+1</f>
        <v>74</v>
      </c>
      <c r="BY11" s="11">
        <f t="shared" ref="BY11:BY12" si="85">+BX11+1</f>
        <v>75</v>
      </c>
      <c r="BZ11" s="11">
        <f t="shared" ref="BZ11:BZ12" si="86">+BY11+1</f>
        <v>76</v>
      </c>
      <c r="CA11" s="11">
        <f t="shared" ref="CA11:CA12" si="87">+BZ11+1</f>
        <v>77</v>
      </c>
      <c r="CB11" s="11">
        <f t="shared" ref="CB11:CB12" si="88">+CA11+1</f>
        <v>78</v>
      </c>
      <c r="CC11" s="11">
        <f t="shared" ref="CC11:CC12" si="89">+CB11+1</f>
        <v>79</v>
      </c>
      <c r="CD11" s="11">
        <f t="shared" ref="CD11:CD12" si="90">+CC11+1</f>
        <v>80</v>
      </c>
    </row>
    <row r="12" spans="1:82" s="98" customFormat="1" ht="22.5" customHeight="1">
      <c r="A12" s="170" t="s">
        <v>194</v>
      </c>
      <c r="B12" s="166">
        <v>0</v>
      </c>
      <c r="C12" s="11">
        <f>+B12+1</f>
        <v>1</v>
      </c>
      <c r="D12" s="11">
        <f t="shared" si="12"/>
        <v>2</v>
      </c>
      <c r="E12" s="11">
        <f t="shared" si="13"/>
        <v>3</v>
      </c>
      <c r="F12" s="11">
        <f t="shared" si="14"/>
        <v>4</v>
      </c>
      <c r="G12" s="11">
        <f t="shared" si="15"/>
        <v>5</v>
      </c>
      <c r="H12" s="11">
        <f t="shared" si="16"/>
        <v>6</v>
      </c>
      <c r="I12" s="11">
        <f t="shared" si="17"/>
        <v>7</v>
      </c>
      <c r="J12" s="11">
        <f t="shared" si="18"/>
        <v>8</v>
      </c>
      <c r="K12" s="11">
        <f t="shared" si="19"/>
        <v>9</v>
      </c>
      <c r="L12" s="11">
        <f t="shared" si="20"/>
        <v>10</v>
      </c>
      <c r="M12" s="11">
        <f t="shared" si="21"/>
        <v>11</v>
      </c>
      <c r="N12" s="11">
        <f t="shared" si="22"/>
        <v>12</v>
      </c>
      <c r="O12" s="11">
        <f t="shared" si="23"/>
        <v>13</v>
      </c>
      <c r="P12" s="11">
        <f t="shared" si="24"/>
        <v>14</v>
      </c>
      <c r="Q12" s="11">
        <f t="shared" si="25"/>
        <v>15</v>
      </c>
      <c r="R12" s="11">
        <f t="shared" si="26"/>
        <v>16</v>
      </c>
      <c r="S12" s="11">
        <f t="shared" si="27"/>
        <v>17</v>
      </c>
      <c r="T12" s="11">
        <f t="shared" si="28"/>
        <v>18</v>
      </c>
      <c r="U12" s="11">
        <f t="shared" si="29"/>
        <v>19</v>
      </c>
      <c r="V12" s="11">
        <f t="shared" si="30"/>
        <v>20</v>
      </c>
      <c r="W12" s="11">
        <f t="shared" si="31"/>
        <v>21</v>
      </c>
      <c r="X12" s="11">
        <f t="shared" si="32"/>
        <v>22</v>
      </c>
      <c r="Y12" s="11">
        <f t="shared" si="33"/>
        <v>23</v>
      </c>
      <c r="Z12" s="11">
        <f t="shared" si="34"/>
        <v>24</v>
      </c>
      <c r="AA12" s="11">
        <f t="shared" si="35"/>
        <v>25</v>
      </c>
      <c r="AB12" s="11">
        <f t="shared" si="36"/>
        <v>26</v>
      </c>
      <c r="AC12" s="11">
        <f t="shared" si="37"/>
        <v>27</v>
      </c>
      <c r="AD12" s="11">
        <f t="shared" si="38"/>
        <v>28</v>
      </c>
      <c r="AE12" s="11">
        <f t="shared" si="39"/>
        <v>29</v>
      </c>
      <c r="AF12" s="11">
        <f t="shared" si="40"/>
        <v>30</v>
      </c>
      <c r="AG12" s="11">
        <f t="shared" si="41"/>
        <v>31</v>
      </c>
      <c r="AH12" s="11">
        <f t="shared" si="42"/>
        <v>32</v>
      </c>
      <c r="AI12" s="11">
        <f t="shared" si="43"/>
        <v>33</v>
      </c>
      <c r="AJ12" s="11">
        <f t="shared" si="44"/>
        <v>34</v>
      </c>
      <c r="AK12" s="11">
        <f t="shared" si="45"/>
        <v>35</v>
      </c>
      <c r="AL12" s="11">
        <f t="shared" si="46"/>
        <v>36</v>
      </c>
      <c r="AM12" s="11">
        <f t="shared" si="47"/>
        <v>37</v>
      </c>
      <c r="AN12" s="11">
        <f t="shared" si="48"/>
        <v>38</v>
      </c>
      <c r="AO12" s="11">
        <f t="shared" si="49"/>
        <v>39</v>
      </c>
      <c r="AP12" s="11">
        <f t="shared" si="50"/>
        <v>40</v>
      </c>
      <c r="AQ12" s="11">
        <f t="shared" si="51"/>
        <v>41</v>
      </c>
      <c r="AR12" s="11">
        <f t="shared" si="52"/>
        <v>42</v>
      </c>
      <c r="AS12" s="11">
        <f t="shared" si="53"/>
        <v>43</v>
      </c>
      <c r="AT12" s="11">
        <f t="shared" si="54"/>
        <v>44</v>
      </c>
      <c r="AU12" s="11">
        <f t="shared" si="55"/>
        <v>45</v>
      </c>
      <c r="AV12" s="11">
        <f t="shared" si="56"/>
        <v>46</v>
      </c>
      <c r="AW12" s="11">
        <f t="shared" si="57"/>
        <v>47</v>
      </c>
      <c r="AX12" s="11">
        <f t="shared" si="58"/>
        <v>48</v>
      </c>
      <c r="AY12" s="11">
        <f t="shared" si="59"/>
        <v>49</v>
      </c>
      <c r="AZ12" s="11">
        <f t="shared" si="60"/>
        <v>50</v>
      </c>
      <c r="BA12" s="11">
        <f t="shared" si="61"/>
        <v>51</v>
      </c>
      <c r="BB12" s="11">
        <f t="shared" si="62"/>
        <v>52</v>
      </c>
      <c r="BC12" s="11">
        <f t="shared" si="63"/>
        <v>53</v>
      </c>
      <c r="BD12" s="11">
        <f t="shared" si="64"/>
        <v>54</v>
      </c>
      <c r="BE12" s="11">
        <f t="shared" si="65"/>
        <v>55</v>
      </c>
      <c r="BF12" s="11">
        <f t="shared" si="66"/>
        <v>56</v>
      </c>
      <c r="BG12" s="11">
        <f t="shared" si="67"/>
        <v>57</v>
      </c>
      <c r="BH12" s="11">
        <f t="shared" si="68"/>
        <v>58</v>
      </c>
      <c r="BI12" s="11">
        <f t="shared" si="69"/>
        <v>59</v>
      </c>
      <c r="BJ12" s="11">
        <f t="shared" si="70"/>
        <v>60</v>
      </c>
      <c r="BK12" s="11">
        <f t="shared" si="71"/>
        <v>61</v>
      </c>
      <c r="BL12" s="11">
        <f t="shared" si="72"/>
        <v>62</v>
      </c>
      <c r="BM12" s="11">
        <f t="shared" si="73"/>
        <v>63</v>
      </c>
      <c r="BN12" s="11">
        <f t="shared" si="74"/>
        <v>64</v>
      </c>
      <c r="BO12" s="11">
        <f t="shared" si="75"/>
        <v>65</v>
      </c>
      <c r="BP12" s="11">
        <f t="shared" si="76"/>
        <v>66</v>
      </c>
      <c r="BQ12" s="11">
        <f t="shared" si="77"/>
        <v>67</v>
      </c>
      <c r="BR12" s="11">
        <f t="shared" si="78"/>
        <v>68</v>
      </c>
      <c r="BS12" s="11">
        <f t="shared" si="79"/>
        <v>69</v>
      </c>
      <c r="BT12" s="11">
        <f t="shared" si="80"/>
        <v>70</v>
      </c>
      <c r="BU12" s="11">
        <f t="shared" si="81"/>
        <v>71</v>
      </c>
      <c r="BV12" s="11">
        <f t="shared" si="82"/>
        <v>72</v>
      </c>
      <c r="BW12" s="11">
        <f t="shared" si="83"/>
        <v>73</v>
      </c>
      <c r="BX12" s="11">
        <f t="shared" si="84"/>
        <v>74</v>
      </c>
      <c r="BY12" s="11">
        <f t="shared" si="85"/>
        <v>75</v>
      </c>
      <c r="BZ12" s="11">
        <f t="shared" si="86"/>
        <v>76</v>
      </c>
      <c r="CA12" s="11">
        <f t="shared" si="87"/>
        <v>77</v>
      </c>
      <c r="CB12" s="11">
        <f t="shared" si="88"/>
        <v>78</v>
      </c>
      <c r="CC12" s="11">
        <f t="shared" si="89"/>
        <v>79</v>
      </c>
      <c r="CD12" s="11">
        <f t="shared" si="90"/>
        <v>80</v>
      </c>
    </row>
    <row r="13" spans="1:82" s="98" customFormat="1" ht="97.5" customHeight="1">
      <c r="A13" s="24" t="s">
        <v>8</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row>
    <row r="14" spans="1:82" s="98" customFormat="1" ht="22.5" customHeight="1">
      <c r="A14" s="170" t="s">
        <v>195</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row>
    <row r="15" spans="1:82" s="98" customFormat="1" ht="22.5" customHeight="1">
      <c r="A15" s="170" t="s">
        <v>195</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row>
    <row r="16" spans="1:82" s="98" customFormat="1" ht="22.5" customHeight="1" thickBot="1">
      <c r="A16" s="171" t="s">
        <v>169</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c r="BT16" s="168"/>
      <c r="BU16" s="168"/>
      <c r="BV16" s="168"/>
      <c r="BW16" s="168"/>
      <c r="BX16" s="168"/>
      <c r="BY16" s="168"/>
      <c r="BZ16" s="168"/>
      <c r="CA16" s="168"/>
      <c r="CB16" s="168"/>
      <c r="CC16" s="168"/>
      <c r="CD16" s="168"/>
    </row>
    <row r="17" spans="1:82" ht="22.5" customHeight="1" thickBot="1">
      <c r="A17" s="21" t="s">
        <v>252</v>
      </c>
      <c r="B17" s="17">
        <f>SUM(B14:B16)</f>
        <v>0</v>
      </c>
      <c r="C17" s="17">
        <f>SUM(C14:C16)</f>
        <v>0</v>
      </c>
      <c r="D17" s="17">
        <f t="shared" ref="D17:V17" si="91">SUM(D14:D16)</f>
        <v>0</v>
      </c>
      <c r="E17" s="17">
        <f t="shared" si="91"/>
        <v>0</v>
      </c>
      <c r="F17" s="17">
        <f t="shared" si="91"/>
        <v>0</v>
      </c>
      <c r="G17" s="17">
        <f t="shared" si="91"/>
        <v>0</v>
      </c>
      <c r="H17" s="17">
        <f t="shared" si="91"/>
        <v>0</v>
      </c>
      <c r="I17" s="17">
        <f t="shared" si="91"/>
        <v>0</v>
      </c>
      <c r="J17" s="17">
        <f t="shared" si="91"/>
        <v>0</v>
      </c>
      <c r="K17" s="17">
        <f t="shared" si="91"/>
        <v>0</v>
      </c>
      <c r="L17" s="17">
        <f t="shared" si="91"/>
        <v>0</v>
      </c>
      <c r="M17" s="17">
        <f t="shared" si="91"/>
        <v>0</v>
      </c>
      <c r="N17" s="17">
        <f t="shared" si="91"/>
        <v>0</v>
      </c>
      <c r="O17" s="17">
        <f t="shared" si="91"/>
        <v>0</v>
      </c>
      <c r="P17" s="17">
        <f t="shared" si="91"/>
        <v>0</v>
      </c>
      <c r="Q17" s="17">
        <f t="shared" si="91"/>
        <v>0</v>
      </c>
      <c r="R17" s="17">
        <f t="shared" si="91"/>
        <v>0</v>
      </c>
      <c r="S17" s="17">
        <f t="shared" si="91"/>
        <v>0</v>
      </c>
      <c r="T17" s="17">
        <f t="shared" si="91"/>
        <v>0</v>
      </c>
      <c r="U17" s="17">
        <f t="shared" si="91"/>
        <v>0</v>
      </c>
      <c r="V17" s="17">
        <f t="shared" si="91"/>
        <v>0</v>
      </c>
      <c r="W17" s="17">
        <f t="shared" ref="W17:BG17" si="92">SUM(W14:W16)</f>
        <v>0</v>
      </c>
      <c r="X17" s="17">
        <f t="shared" si="92"/>
        <v>0</v>
      </c>
      <c r="Y17" s="17">
        <f t="shared" si="92"/>
        <v>0</v>
      </c>
      <c r="Z17" s="17">
        <f t="shared" si="92"/>
        <v>0</v>
      </c>
      <c r="AA17" s="17">
        <f t="shared" si="92"/>
        <v>0</v>
      </c>
      <c r="AB17" s="17">
        <f>SUM(AB14:AB16)</f>
        <v>0</v>
      </c>
      <c r="AC17" s="17">
        <f t="shared" si="92"/>
        <v>0</v>
      </c>
      <c r="AD17" s="17">
        <f t="shared" si="92"/>
        <v>0</v>
      </c>
      <c r="AE17" s="17">
        <f t="shared" si="92"/>
        <v>0</v>
      </c>
      <c r="AF17" s="17">
        <f t="shared" si="92"/>
        <v>0</v>
      </c>
      <c r="AG17" s="17">
        <f t="shared" si="92"/>
        <v>0</v>
      </c>
      <c r="AH17" s="17">
        <f t="shared" si="92"/>
        <v>0</v>
      </c>
      <c r="AI17" s="17">
        <f t="shared" si="92"/>
        <v>0</v>
      </c>
      <c r="AJ17" s="17">
        <f t="shared" si="92"/>
        <v>0</v>
      </c>
      <c r="AK17" s="17">
        <f t="shared" si="92"/>
        <v>0</v>
      </c>
      <c r="AL17" s="17">
        <f t="shared" si="92"/>
        <v>0</v>
      </c>
      <c r="AM17" s="17">
        <f t="shared" si="92"/>
        <v>0</v>
      </c>
      <c r="AN17" s="17">
        <f t="shared" si="92"/>
        <v>0</v>
      </c>
      <c r="AO17" s="17">
        <f t="shared" si="92"/>
        <v>0</v>
      </c>
      <c r="AP17" s="17">
        <f t="shared" si="92"/>
        <v>0</v>
      </c>
      <c r="AQ17" s="17">
        <f t="shared" si="92"/>
        <v>0</v>
      </c>
      <c r="AR17" s="17">
        <f t="shared" si="92"/>
        <v>0</v>
      </c>
      <c r="AS17" s="17">
        <f t="shared" si="92"/>
        <v>0</v>
      </c>
      <c r="AT17" s="17">
        <f t="shared" si="92"/>
        <v>0</v>
      </c>
      <c r="AU17" s="17">
        <f t="shared" si="92"/>
        <v>0</v>
      </c>
      <c r="AV17" s="17">
        <f t="shared" si="92"/>
        <v>0</v>
      </c>
      <c r="AW17" s="17">
        <f t="shared" si="92"/>
        <v>0</v>
      </c>
      <c r="AX17" s="17">
        <f t="shared" si="92"/>
        <v>0</v>
      </c>
      <c r="AY17" s="17">
        <f t="shared" si="92"/>
        <v>0</v>
      </c>
      <c r="AZ17" s="17">
        <f t="shared" si="92"/>
        <v>0</v>
      </c>
      <c r="BA17" s="17">
        <f t="shared" si="92"/>
        <v>0</v>
      </c>
      <c r="BB17" s="17">
        <f t="shared" si="92"/>
        <v>0</v>
      </c>
      <c r="BC17" s="17">
        <f t="shared" si="92"/>
        <v>0</v>
      </c>
      <c r="BD17" s="17">
        <f t="shared" si="92"/>
        <v>0</v>
      </c>
      <c r="BE17" s="17">
        <f t="shared" si="92"/>
        <v>0</v>
      </c>
      <c r="BF17" s="17">
        <f>SUM(BF14:BF16)</f>
        <v>0</v>
      </c>
      <c r="BG17" s="17">
        <f t="shared" si="92"/>
        <v>0</v>
      </c>
      <c r="BH17" s="17">
        <f t="shared" ref="BH17:CC17" si="93">SUM(BH14:BH16)</f>
        <v>0</v>
      </c>
      <c r="BI17" s="17">
        <f t="shared" si="93"/>
        <v>0</v>
      </c>
      <c r="BJ17" s="17">
        <f t="shared" si="93"/>
        <v>0</v>
      </c>
      <c r="BK17" s="17">
        <f t="shared" si="93"/>
        <v>0</v>
      </c>
      <c r="BL17" s="17">
        <f t="shared" si="93"/>
        <v>0</v>
      </c>
      <c r="BM17" s="17">
        <f t="shared" si="93"/>
        <v>0</v>
      </c>
      <c r="BN17" s="17">
        <f t="shared" si="93"/>
        <v>0</v>
      </c>
      <c r="BO17" s="17">
        <f t="shared" si="93"/>
        <v>0</v>
      </c>
      <c r="BP17" s="17">
        <f t="shared" si="93"/>
        <v>0</v>
      </c>
      <c r="BQ17" s="17">
        <f t="shared" si="93"/>
        <v>0</v>
      </c>
      <c r="BR17" s="17">
        <f t="shared" si="93"/>
        <v>0</v>
      </c>
      <c r="BS17" s="17">
        <f t="shared" si="93"/>
        <v>0</v>
      </c>
      <c r="BT17" s="17">
        <f t="shared" si="93"/>
        <v>0</v>
      </c>
      <c r="BU17" s="17">
        <f t="shared" si="93"/>
        <v>0</v>
      </c>
      <c r="BV17" s="17">
        <f t="shared" si="93"/>
        <v>0</v>
      </c>
      <c r="BW17" s="17">
        <f t="shared" si="93"/>
        <v>0</v>
      </c>
      <c r="BX17" s="17">
        <f t="shared" si="93"/>
        <v>0</v>
      </c>
      <c r="BY17" s="17">
        <f t="shared" si="93"/>
        <v>0</v>
      </c>
      <c r="BZ17" s="17">
        <f t="shared" si="93"/>
        <v>0</v>
      </c>
      <c r="CA17" s="17">
        <f t="shared" si="93"/>
        <v>0</v>
      </c>
      <c r="CB17" s="17">
        <f t="shared" si="93"/>
        <v>0</v>
      </c>
      <c r="CC17" s="17">
        <f t="shared" si="93"/>
        <v>0</v>
      </c>
      <c r="CD17" s="17">
        <f>SUM(CD14:CD16)</f>
        <v>0</v>
      </c>
    </row>
    <row r="18" spans="1:82" s="98" customFormat="1" ht="22.5" customHeight="1">
      <c r="A18" s="15" t="s">
        <v>170</v>
      </c>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BX18" s="169"/>
      <c r="BY18" s="169"/>
      <c r="BZ18" s="169"/>
      <c r="CA18" s="169"/>
      <c r="CB18" s="169"/>
      <c r="CC18" s="169"/>
      <c r="CD18" s="169"/>
    </row>
    <row r="19" spans="1:82" s="98" customFormat="1" ht="22.5" customHeight="1">
      <c r="A19" s="13" t="s">
        <v>40</v>
      </c>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row>
    <row r="20" spans="1:82" s="98" customFormat="1" ht="22.5" customHeight="1">
      <c r="A20" s="13" t="s">
        <v>41</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row>
    <row r="21" spans="1:82" s="98" customFormat="1" ht="22.5" customHeight="1">
      <c r="A21" s="13" t="s">
        <v>42</v>
      </c>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row>
    <row r="22" spans="1:82" s="98" customFormat="1" ht="22.5" customHeight="1">
      <c r="A22" s="13" t="s">
        <v>43</v>
      </c>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row>
    <row r="23" spans="1:82" s="98" customFormat="1" ht="22.5" customHeight="1">
      <c r="A23" s="13" t="s">
        <v>44</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row>
    <row r="24" spans="1:82" s="98" customFormat="1" ht="22.5" customHeight="1" thickBot="1">
      <c r="A24" s="18" t="s">
        <v>171</v>
      </c>
      <c r="B24" s="168"/>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row>
    <row r="25" spans="1:82" ht="22.5" customHeight="1" thickBot="1">
      <c r="A25" s="22" t="s">
        <v>253</v>
      </c>
      <c r="B25" s="17">
        <f>SUM(B18:B24)</f>
        <v>0</v>
      </c>
      <c r="C25" s="17">
        <f t="shared" ref="C25:V25" si="94">SUM(C18:C24)</f>
        <v>0</v>
      </c>
      <c r="D25" s="17">
        <f t="shared" si="94"/>
        <v>0</v>
      </c>
      <c r="E25" s="17">
        <f t="shared" si="94"/>
        <v>0</v>
      </c>
      <c r="F25" s="17">
        <f t="shared" si="94"/>
        <v>0</v>
      </c>
      <c r="G25" s="17">
        <f>SUM(G18:G24)</f>
        <v>0</v>
      </c>
      <c r="H25" s="17">
        <f t="shared" si="94"/>
        <v>0</v>
      </c>
      <c r="I25" s="17">
        <f t="shared" si="94"/>
        <v>0</v>
      </c>
      <c r="J25" s="17">
        <f t="shared" si="94"/>
        <v>0</v>
      </c>
      <c r="K25" s="17">
        <f t="shared" si="94"/>
        <v>0</v>
      </c>
      <c r="L25" s="17">
        <f t="shared" si="94"/>
        <v>0</v>
      </c>
      <c r="M25" s="17">
        <f t="shared" si="94"/>
        <v>0</v>
      </c>
      <c r="N25" s="17">
        <f t="shared" si="94"/>
        <v>0</v>
      </c>
      <c r="O25" s="17">
        <f t="shared" si="94"/>
        <v>0</v>
      </c>
      <c r="P25" s="17">
        <f t="shared" si="94"/>
        <v>0</v>
      </c>
      <c r="Q25" s="17">
        <f t="shared" si="94"/>
        <v>0</v>
      </c>
      <c r="R25" s="17">
        <f t="shared" si="94"/>
        <v>0</v>
      </c>
      <c r="S25" s="17">
        <f t="shared" si="94"/>
        <v>0</v>
      </c>
      <c r="T25" s="17">
        <f t="shared" si="94"/>
        <v>0</v>
      </c>
      <c r="U25" s="17">
        <f t="shared" si="94"/>
        <v>0</v>
      </c>
      <c r="V25" s="17">
        <f t="shared" si="94"/>
        <v>0</v>
      </c>
      <c r="W25" s="17">
        <f t="shared" ref="W25:BG25" si="95">SUM(W18:W24)</f>
        <v>0</v>
      </c>
      <c r="X25" s="17">
        <f t="shared" si="95"/>
        <v>0</v>
      </c>
      <c r="Y25" s="17">
        <f t="shared" si="95"/>
        <v>0</v>
      </c>
      <c r="Z25" s="17">
        <f t="shared" si="95"/>
        <v>0</v>
      </c>
      <c r="AA25" s="17">
        <f t="shared" si="95"/>
        <v>0</v>
      </c>
      <c r="AB25" s="17">
        <f t="shared" si="95"/>
        <v>0</v>
      </c>
      <c r="AC25" s="17">
        <f t="shared" si="95"/>
        <v>0</v>
      </c>
      <c r="AD25" s="17">
        <f t="shared" si="95"/>
        <v>0</v>
      </c>
      <c r="AE25" s="17">
        <f t="shared" si="95"/>
        <v>0</v>
      </c>
      <c r="AF25" s="17">
        <f t="shared" si="95"/>
        <v>0</v>
      </c>
      <c r="AG25" s="17">
        <f t="shared" si="95"/>
        <v>0</v>
      </c>
      <c r="AH25" s="17">
        <f t="shared" si="95"/>
        <v>0</v>
      </c>
      <c r="AI25" s="17">
        <f t="shared" si="95"/>
        <v>0</v>
      </c>
      <c r="AJ25" s="17">
        <f t="shared" si="95"/>
        <v>0</v>
      </c>
      <c r="AK25" s="17">
        <f t="shared" si="95"/>
        <v>0</v>
      </c>
      <c r="AL25" s="17">
        <f t="shared" si="95"/>
        <v>0</v>
      </c>
      <c r="AM25" s="17">
        <f t="shared" si="95"/>
        <v>0</v>
      </c>
      <c r="AN25" s="17">
        <f t="shared" si="95"/>
        <v>0</v>
      </c>
      <c r="AO25" s="17">
        <f t="shared" si="95"/>
        <v>0</v>
      </c>
      <c r="AP25" s="17">
        <f t="shared" si="95"/>
        <v>0</v>
      </c>
      <c r="AQ25" s="17">
        <f t="shared" si="95"/>
        <v>0</v>
      </c>
      <c r="AR25" s="17">
        <f t="shared" si="95"/>
        <v>0</v>
      </c>
      <c r="AS25" s="17">
        <f t="shared" si="95"/>
        <v>0</v>
      </c>
      <c r="AT25" s="17">
        <f t="shared" si="95"/>
        <v>0</v>
      </c>
      <c r="AU25" s="17">
        <f t="shared" si="95"/>
        <v>0</v>
      </c>
      <c r="AV25" s="17">
        <f t="shared" si="95"/>
        <v>0</v>
      </c>
      <c r="AW25" s="17">
        <f t="shared" si="95"/>
        <v>0</v>
      </c>
      <c r="AX25" s="17">
        <f t="shared" si="95"/>
        <v>0</v>
      </c>
      <c r="AY25" s="17">
        <f t="shared" si="95"/>
        <v>0</v>
      </c>
      <c r="AZ25" s="17">
        <f t="shared" si="95"/>
        <v>0</v>
      </c>
      <c r="BA25" s="17">
        <f t="shared" si="95"/>
        <v>0</v>
      </c>
      <c r="BB25" s="17">
        <f t="shared" si="95"/>
        <v>0</v>
      </c>
      <c r="BC25" s="17">
        <f t="shared" si="95"/>
        <v>0</v>
      </c>
      <c r="BD25" s="17">
        <f t="shared" si="95"/>
        <v>0</v>
      </c>
      <c r="BE25" s="17">
        <f t="shared" si="95"/>
        <v>0</v>
      </c>
      <c r="BF25" s="17">
        <f t="shared" si="95"/>
        <v>0</v>
      </c>
      <c r="BG25" s="17">
        <f t="shared" si="95"/>
        <v>0</v>
      </c>
      <c r="BH25" s="17">
        <f t="shared" ref="BH25:CC25" si="96">SUM(BH18:BH24)</f>
        <v>0</v>
      </c>
      <c r="BI25" s="17">
        <f t="shared" si="96"/>
        <v>0</v>
      </c>
      <c r="BJ25" s="17">
        <f t="shared" si="96"/>
        <v>0</v>
      </c>
      <c r="BK25" s="17">
        <f t="shared" si="96"/>
        <v>0</v>
      </c>
      <c r="BL25" s="17">
        <f t="shared" si="96"/>
        <v>0</v>
      </c>
      <c r="BM25" s="17">
        <f t="shared" si="96"/>
        <v>0</v>
      </c>
      <c r="BN25" s="17">
        <f t="shared" si="96"/>
        <v>0</v>
      </c>
      <c r="BO25" s="17">
        <f>SUM(BO18:BO24)</f>
        <v>0</v>
      </c>
      <c r="BP25" s="17">
        <f t="shared" si="96"/>
        <v>0</v>
      </c>
      <c r="BQ25" s="17">
        <f t="shared" si="96"/>
        <v>0</v>
      </c>
      <c r="BR25" s="17">
        <f t="shared" si="96"/>
        <v>0</v>
      </c>
      <c r="BS25" s="17">
        <f t="shared" si="96"/>
        <v>0</v>
      </c>
      <c r="BT25" s="17">
        <f t="shared" si="96"/>
        <v>0</v>
      </c>
      <c r="BU25" s="17">
        <f t="shared" si="96"/>
        <v>0</v>
      </c>
      <c r="BV25" s="17">
        <f t="shared" si="96"/>
        <v>0</v>
      </c>
      <c r="BW25" s="17">
        <f t="shared" si="96"/>
        <v>0</v>
      </c>
      <c r="BX25" s="17">
        <f t="shared" si="96"/>
        <v>0</v>
      </c>
      <c r="BY25" s="17">
        <f>SUM(BY18:BY24)</f>
        <v>0</v>
      </c>
      <c r="BZ25" s="17">
        <f t="shared" si="96"/>
        <v>0</v>
      </c>
      <c r="CA25" s="17">
        <f t="shared" si="96"/>
        <v>0</v>
      </c>
      <c r="CB25" s="17">
        <f t="shared" si="96"/>
        <v>0</v>
      </c>
      <c r="CC25" s="17">
        <f t="shared" si="96"/>
        <v>0</v>
      </c>
      <c r="CD25" s="17">
        <f>SUM(CD18:CD24)</f>
        <v>0</v>
      </c>
    </row>
    <row r="26" spans="1:82" ht="22.5" customHeight="1">
      <c r="A26" s="23" t="s">
        <v>254</v>
      </c>
      <c r="B26" s="16">
        <f>+B17-B25</f>
        <v>0</v>
      </c>
      <c r="C26" s="16">
        <f t="shared" ref="C26:V26" si="97">+C17-C25</f>
        <v>0</v>
      </c>
      <c r="D26" s="16">
        <f t="shared" si="97"/>
        <v>0</v>
      </c>
      <c r="E26" s="16">
        <f t="shared" si="97"/>
        <v>0</v>
      </c>
      <c r="F26" s="16">
        <f t="shared" si="97"/>
        <v>0</v>
      </c>
      <c r="G26" s="16">
        <f t="shared" si="97"/>
        <v>0</v>
      </c>
      <c r="H26" s="16">
        <f t="shared" si="97"/>
        <v>0</v>
      </c>
      <c r="I26" s="16">
        <f t="shared" si="97"/>
        <v>0</v>
      </c>
      <c r="J26" s="16">
        <f t="shared" si="97"/>
        <v>0</v>
      </c>
      <c r="K26" s="16">
        <f t="shared" si="97"/>
        <v>0</v>
      </c>
      <c r="L26" s="16">
        <f t="shared" si="97"/>
        <v>0</v>
      </c>
      <c r="M26" s="16">
        <f t="shared" si="97"/>
        <v>0</v>
      </c>
      <c r="N26" s="16">
        <f t="shared" si="97"/>
        <v>0</v>
      </c>
      <c r="O26" s="16">
        <f t="shared" si="97"/>
        <v>0</v>
      </c>
      <c r="P26" s="16">
        <f t="shared" si="97"/>
        <v>0</v>
      </c>
      <c r="Q26" s="16">
        <f t="shared" si="97"/>
        <v>0</v>
      </c>
      <c r="R26" s="16">
        <f t="shared" si="97"/>
        <v>0</v>
      </c>
      <c r="S26" s="16">
        <f t="shared" si="97"/>
        <v>0</v>
      </c>
      <c r="T26" s="16">
        <f t="shared" si="97"/>
        <v>0</v>
      </c>
      <c r="U26" s="16">
        <f t="shared" si="97"/>
        <v>0</v>
      </c>
      <c r="V26" s="16">
        <f t="shared" si="97"/>
        <v>0</v>
      </c>
      <c r="W26" s="16">
        <f t="shared" ref="W26:BG26" si="98">+W17-W25</f>
        <v>0</v>
      </c>
      <c r="X26" s="16">
        <f t="shared" si="98"/>
        <v>0</v>
      </c>
      <c r="Y26" s="16">
        <f t="shared" si="98"/>
        <v>0</v>
      </c>
      <c r="Z26" s="16">
        <f>+Z17-Z25</f>
        <v>0</v>
      </c>
      <c r="AA26" s="16">
        <f t="shared" si="98"/>
        <v>0</v>
      </c>
      <c r="AB26" s="16">
        <f t="shared" si="98"/>
        <v>0</v>
      </c>
      <c r="AC26" s="16">
        <f t="shared" si="98"/>
        <v>0</v>
      </c>
      <c r="AD26" s="16">
        <f t="shared" si="98"/>
        <v>0</v>
      </c>
      <c r="AE26" s="16">
        <f t="shared" si="98"/>
        <v>0</v>
      </c>
      <c r="AF26" s="16">
        <f t="shared" si="98"/>
        <v>0</v>
      </c>
      <c r="AG26" s="16">
        <f t="shared" si="98"/>
        <v>0</v>
      </c>
      <c r="AH26" s="16">
        <f t="shared" si="98"/>
        <v>0</v>
      </c>
      <c r="AI26" s="16">
        <f t="shared" si="98"/>
        <v>0</v>
      </c>
      <c r="AJ26" s="16">
        <f t="shared" si="98"/>
        <v>0</v>
      </c>
      <c r="AK26" s="16">
        <f t="shared" si="98"/>
        <v>0</v>
      </c>
      <c r="AL26" s="16">
        <f t="shared" si="98"/>
        <v>0</v>
      </c>
      <c r="AM26" s="16">
        <f t="shared" si="98"/>
        <v>0</v>
      </c>
      <c r="AN26" s="16">
        <f t="shared" si="98"/>
        <v>0</v>
      </c>
      <c r="AO26" s="16">
        <f t="shared" si="98"/>
        <v>0</v>
      </c>
      <c r="AP26" s="16">
        <f t="shared" si="98"/>
        <v>0</v>
      </c>
      <c r="AQ26" s="16">
        <f t="shared" si="98"/>
        <v>0</v>
      </c>
      <c r="AR26" s="16">
        <f t="shared" si="98"/>
        <v>0</v>
      </c>
      <c r="AS26" s="16">
        <f t="shared" si="98"/>
        <v>0</v>
      </c>
      <c r="AT26" s="16">
        <f t="shared" si="98"/>
        <v>0</v>
      </c>
      <c r="AU26" s="16">
        <f t="shared" si="98"/>
        <v>0</v>
      </c>
      <c r="AV26" s="16">
        <f t="shared" si="98"/>
        <v>0</v>
      </c>
      <c r="AW26" s="16">
        <f t="shared" si="98"/>
        <v>0</v>
      </c>
      <c r="AX26" s="16">
        <f t="shared" si="98"/>
        <v>0</v>
      </c>
      <c r="AY26" s="16">
        <f t="shared" si="98"/>
        <v>0</v>
      </c>
      <c r="AZ26" s="16">
        <f t="shared" si="98"/>
        <v>0</v>
      </c>
      <c r="BA26" s="16">
        <f t="shared" si="98"/>
        <v>0</v>
      </c>
      <c r="BB26" s="16">
        <f t="shared" si="98"/>
        <v>0</v>
      </c>
      <c r="BC26" s="16">
        <f t="shared" si="98"/>
        <v>0</v>
      </c>
      <c r="BD26" s="16">
        <f t="shared" si="98"/>
        <v>0</v>
      </c>
      <c r="BE26" s="16">
        <f t="shared" si="98"/>
        <v>0</v>
      </c>
      <c r="BF26" s="16">
        <f t="shared" si="98"/>
        <v>0</v>
      </c>
      <c r="BG26" s="16">
        <f t="shared" si="98"/>
        <v>0</v>
      </c>
      <c r="BH26" s="16">
        <f t="shared" ref="BH26:CC26" si="99">+BH17-BH25</f>
        <v>0</v>
      </c>
      <c r="BI26" s="16">
        <f t="shared" si="99"/>
        <v>0</v>
      </c>
      <c r="BJ26" s="16">
        <f t="shared" si="99"/>
        <v>0</v>
      </c>
      <c r="BK26" s="16">
        <f t="shared" si="99"/>
        <v>0</v>
      </c>
      <c r="BL26" s="16">
        <f t="shared" si="99"/>
        <v>0</v>
      </c>
      <c r="BM26" s="16">
        <f t="shared" si="99"/>
        <v>0</v>
      </c>
      <c r="BN26" s="16">
        <f t="shared" si="99"/>
        <v>0</v>
      </c>
      <c r="BO26" s="16">
        <f t="shared" si="99"/>
        <v>0</v>
      </c>
      <c r="BP26" s="16">
        <f t="shared" si="99"/>
        <v>0</v>
      </c>
      <c r="BQ26" s="16">
        <f t="shared" si="99"/>
        <v>0</v>
      </c>
      <c r="BR26" s="16">
        <f t="shared" si="99"/>
        <v>0</v>
      </c>
      <c r="BS26" s="16">
        <f t="shared" si="99"/>
        <v>0</v>
      </c>
      <c r="BT26" s="16">
        <f t="shared" si="99"/>
        <v>0</v>
      </c>
      <c r="BU26" s="16">
        <f t="shared" si="99"/>
        <v>0</v>
      </c>
      <c r="BV26" s="16">
        <f t="shared" si="99"/>
        <v>0</v>
      </c>
      <c r="BW26" s="16">
        <f t="shared" si="99"/>
        <v>0</v>
      </c>
      <c r="BX26" s="16">
        <f t="shared" si="99"/>
        <v>0</v>
      </c>
      <c r="BY26" s="16">
        <f t="shared" si="99"/>
        <v>0</v>
      </c>
      <c r="BZ26" s="16">
        <f t="shared" si="99"/>
        <v>0</v>
      </c>
      <c r="CA26" s="16">
        <f t="shared" si="99"/>
        <v>0</v>
      </c>
      <c r="CB26" s="16">
        <f t="shared" si="99"/>
        <v>0</v>
      </c>
      <c r="CC26" s="16">
        <f t="shared" si="99"/>
        <v>0</v>
      </c>
      <c r="CD26" s="16">
        <f>+CD17-CD25</f>
        <v>0</v>
      </c>
    </row>
    <row r="27" spans="1:82" ht="22.5" customHeight="1">
      <c r="A27" s="12" t="s">
        <v>172</v>
      </c>
      <c r="B27" s="130">
        <v>0</v>
      </c>
      <c r="C27" s="11">
        <f>+B27+C26</f>
        <v>0</v>
      </c>
      <c r="D27" s="11">
        <f t="shared" ref="D27:V27" si="100">+C27+D26</f>
        <v>0</v>
      </c>
      <c r="E27" s="11">
        <f t="shared" si="100"/>
        <v>0</v>
      </c>
      <c r="F27" s="11">
        <f t="shared" si="100"/>
        <v>0</v>
      </c>
      <c r="G27" s="11">
        <f t="shared" si="100"/>
        <v>0</v>
      </c>
      <c r="H27" s="11">
        <f t="shared" si="100"/>
        <v>0</v>
      </c>
      <c r="I27" s="11">
        <f t="shared" si="100"/>
        <v>0</v>
      </c>
      <c r="J27" s="11">
        <f t="shared" si="100"/>
        <v>0</v>
      </c>
      <c r="K27" s="11">
        <f t="shared" si="100"/>
        <v>0</v>
      </c>
      <c r="L27" s="11">
        <f t="shared" si="100"/>
        <v>0</v>
      </c>
      <c r="M27" s="11">
        <f t="shared" si="100"/>
        <v>0</v>
      </c>
      <c r="N27" s="11">
        <f t="shared" si="100"/>
        <v>0</v>
      </c>
      <c r="O27" s="11">
        <f t="shared" si="100"/>
        <v>0</v>
      </c>
      <c r="P27" s="11">
        <f t="shared" si="100"/>
        <v>0</v>
      </c>
      <c r="Q27" s="11">
        <f t="shared" si="100"/>
        <v>0</v>
      </c>
      <c r="R27" s="11">
        <f t="shared" si="100"/>
        <v>0</v>
      </c>
      <c r="S27" s="11">
        <f t="shared" si="100"/>
        <v>0</v>
      </c>
      <c r="T27" s="11">
        <f t="shared" si="100"/>
        <v>0</v>
      </c>
      <c r="U27" s="11">
        <f t="shared" si="100"/>
        <v>0</v>
      </c>
      <c r="V27" s="11">
        <f t="shared" si="100"/>
        <v>0</v>
      </c>
      <c r="W27" s="11">
        <f t="shared" ref="W27:BB27" si="101">+V27+W26</f>
        <v>0</v>
      </c>
      <c r="X27" s="11">
        <f t="shared" si="101"/>
        <v>0</v>
      </c>
      <c r="Y27" s="11">
        <f t="shared" si="101"/>
        <v>0</v>
      </c>
      <c r="Z27" s="11">
        <f t="shared" si="101"/>
        <v>0</v>
      </c>
      <c r="AA27" s="11">
        <f t="shared" si="101"/>
        <v>0</v>
      </c>
      <c r="AB27" s="11">
        <f t="shared" si="101"/>
        <v>0</v>
      </c>
      <c r="AC27" s="11">
        <f t="shared" si="101"/>
        <v>0</v>
      </c>
      <c r="AD27" s="11">
        <f t="shared" si="101"/>
        <v>0</v>
      </c>
      <c r="AE27" s="11">
        <f t="shared" si="101"/>
        <v>0</v>
      </c>
      <c r="AF27" s="11">
        <f t="shared" si="101"/>
        <v>0</v>
      </c>
      <c r="AG27" s="11">
        <f t="shared" si="101"/>
        <v>0</v>
      </c>
      <c r="AH27" s="11">
        <f t="shared" si="101"/>
        <v>0</v>
      </c>
      <c r="AI27" s="11">
        <f t="shared" si="101"/>
        <v>0</v>
      </c>
      <c r="AJ27" s="11">
        <f t="shared" si="101"/>
        <v>0</v>
      </c>
      <c r="AK27" s="11">
        <f t="shared" si="101"/>
        <v>0</v>
      </c>
      <c r="AL27" s="11">
        <f t="shared" si="101"/>
        <v>0</v>
      </c>
      <c r="AM27" s="11">
        <f t="shared" si="101"/>
        <v>0</v>
      </c>
      <c r="AN27" s="11">
        <f t="shared" si="101"/>
        <v>0</v>
      </c>
      <c r="AO27" s="11">
        <f t="shared" si="101"/>
        <v>0</v>
      </c>
      <c r="AP27" s="11">
        <f t="shared" si="101"/>
        <v>0</v>
      </c>
      <c r="AQ27" s="11">
        <f t="shared" si="101"/>
        <v>0</v>
      </c>
      <c r="AR27" s="11">
        <f t="shared" si="101"/>
        <v>0</v>
      </c>
      <c r="AS27" s="11">
        <f t="shared" si="101"/>
        <v>0</v>
      </c>
      <c r="AT27" s="11">
        <f t="shared" si="101"/>
        <v>0</v>
      </c>
      <c r="AU27" s="11">
        <f t="shared" si="101"/>
        <v>0</v>
      </c>
      <c r="AV27" s="11">
        <f t="shared" si="101"/>
        <v>0</v>
      </c>
      <c r="AW27" s="11">
        <f t="shared" si="101"/>
        <v>0</v>
      </c>
      <c r="AX27" s="11">
        <f t="shared" si="101"/>
        <v>0</v>
      </c>
      <c r="AY27" s="11">
        <f t="shared" si="101"/>
        <v>0</v>
      </c>
      <c r="AZ27" s="11">
        <f t="shared" si="101"/>
        <v>0</v>
      </c>
      <c r="BA27" s="11">
        <f t="shared" si="101"/>
        <v>0</v>
      </c>
      <c r="BB27" s="11">
        <f t="shared" si="101"/>
        <v>0</v>
      </c>
      <c r="BC27" s="11">
        <f t="shared" ref="BC27:CD27" si="102">+BB27+BC26</f>
        <v>0</v>
      </c>
      <c r="BD27" s="11">
        <f t="shared" si="102"/>
        <v>0</v>
      </c>
      <c r="BE27" s="11">
        <f t="shared" si="102"/>
        <v>0</v>
      </c>
      <c r="BF27" s="11">
        <f t="shared" si="102"/>
        <v>0</v>
      </c>
      <c r="BG27" s="11">
        <f t="shared" si="102"/>
        <v>0</v>
      </c>
      <c r="BH27" s="11">
        <f t="shared" si="102"/>
        <v>0</v>
      </c>
      <c r="BI27" s="11">
        <f t="shared" si="102"/>
        <v>0</v>
      </c>
      <c r="BJ27" s="11">
        <f t="shared" si="102"/>
        <v>0</v>
      </c>
      <c r="BK27" s="11">
        <f t="shared" si="102"/>
        <v>0</v>
      </c>
      <c r="BL27" s="11">
        <f t="shared" si="102"/>
        <v>0</v>
      </c>
      <c r="BM27" s="11">
        <f t="shared" si="102"/>
        <v>0</v>
      </c>
      <c r="BN27" s="11">
        <f t="shared" si="102"/>
        <v>0</v>
      </c>
      <c r="BO27" s="11">
        <f t="shared" si="102"/>
        <v>0</v>
      </c>
      <c r="BP27" s="11">
        <f t="shared" si="102"/>
        <v>0</v>
      </c>
      <c r="BQ27" s="11">
        <f t="shared" si="102"/>
        <v>0</v>
      </c>
      <c r="BR27" s="11">
        <f t="shared" si="102"/>
        <v>0</v>
      </c>
      <c r="BS27" s="11">
        <f t="shared" si="102"/>
        <v>0</v>
      </c>
      <c r="BT27" s="11">
        <f t="shared" si="102"/>
        <v>0</v>
      </c>
      <c r="BU27" s="11">
        <f t="shared" si="102"/>
        <v>0</v>
      </c>
      <c r="BV27" s="11">
        <f t="shared" si="102"/>
        <v>0</v>
      </c>
      <c r="BW27" s="11">
        <f t="shared" si="102"/>
        <v>0</v>
      </c>
      <c r="BX27" s="11">
        <f t="shared" si="102"/>
        <v>0</v>
      </c>
      <c r="BY27" s="11">
        <f t="shared" si="102"/>
        <v>0</v>
      </c>
      <c r="BZ27" s="11">
        <f t="shared" si="102"/>
        <v>0</v>
      </c>
      <c r="CA27" s="11">
        <f t="shared" si="102"/>
        <v>0</v>
      </c>
      <c r="CB27" s="11">
        <f t="shared" si="102"/>
        <v>0</v>
      </c>
      <c r="CC27" s="11">
        <f t="shared" si="102"/>
        <v>0</v>
      </c>
      <c r="CD27" s="11">
        <f t="shared" si="102"/>
        <v>0</v>
      </c>
    </row>
    <row r="28" spans="1:82">
      <c r="B28" s="25"/>
    </row>
    <row r="29" spans="1:82">
      <c r="B29" s="3" t="s">
        <v>228</v>
      </c>
    </row>
    <row r="30" spans="1:82">
      <c r="B30" t="s">
        <v>321</v>
      </c>
    </row>
  </sheetData>
  <sheetProtection algorithmName="SHA-512" hashValue="KjHMlZrNDTJ0J7+RObkas4N4koqSXlwlVluq2jElWYsKVRtFmoPJ+xSgDaMjSyhUXxJe23N/q1WW65Ul00OK4w==" saltValue="V2LOTeEV3YSXFRjuyoVPlQ==" spinCount="100000" sheet="1" objects="1" scenarios="1"/>
  <phoneticPr fontId="1"/>
  <pageMargins left="0.27559055118110237" right="0.23622047244094491" top="0.74803149606299213" bottom="0.15748031496062992" header="0.31496062992125984" footer="0.15748031496062992"/>
  <pageSetup paperSize="9" orientation="landscape" horizontalDpi="300" verticalDpi="300" r:id="rId1"/>
  <colBreaks count="2" manualBreakCount="2">
    <brk id="33" max="1048575" man="1"/>
    <brk id="64" max="29"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9"/>
  <sheetViews>
    <sheetView showGridLines="0" zoomScaleNormal="100" workbookViewId="0">
      <selection activeCell="B9" sqref="B9"/>
    </sheetView>
  </sheetViews>
  <sheetFormatPr defaultRowHeight="13.5"/>
  <cols>
    <col min="1" max="1" width="3.125" customWidth="1"/>
    <col min="2" max="2" width="8.75" customWidth="1"/>
    <col min="3" max="3" width="4.5" bestFit="1" customWidth="1"/>
    <col min="4" max="4" width="1" customWidth="1"/>
    <col min="5" max="5" width="3.75" style="2" customWidth="1"/>
    <col min="6" max="6" width="2.5" style="2" customWidth="1"/>
    <col min="7" max="7" width="7.5" customWidth="1"/>
    <col min="8" max="8" width="4.5" customWidth="1"/>
    <col min="9" max="9" width="1" customWidth="1"/>
    <col min="10" max="10" width="3.75" style="2" customWidth="1"/>
    <col min="11" max="11" width="1" customWidth="1"/>
    <col min="12" max="12" width="7.5" customWidth="1"/>
    <col min="13" max="13" width="4.5" customWidth="1"/>
    <col min="14" max="14" width="1" customWidth="1"/>
    <col min="15" max="15" width="3.75" style="2" customWidth="1"/>
    <col min="16" max="16" width="1" customWidth="1"/>
    <col min="17" max="17" width="7.5" customWidth="1"/>
    <col min="18" max="18" width="4.5" customWidth="1"/>
    <col min="19" max="19" width="2.5" customWidth="1"/>
    <col min="20" max="20" width="3.75" style="2" customWidth="1"/>
    <col min="21" max="21" width="12" customWidth="1"/>
    <col min="22" max="22" width="4.5" customWidth="1"/>
    <col min="23" max="23" width="5" customWidth="1"/>
  </cols>
  <sheetData>
    <row r="1" spans="1:22" ht="18.75">
      <c r="A1" s="34" t="s">
        <v>19</v>
      </c>
      <c r="V1" s="1"/>
    </row>
    <row r="3" spans="1:22">
      <c r="A3" t="s">
        <v>20</v>
      </c>
    </row>
    <row r="5" spans="1:22">
      <c r="A5" s="35" t="s">
        <v>34</v>
      </c>
    </row>
    <row r="6" spans="1:22">
      <c r="A6" s="36" t="s">
        <v>21</v>
      </c>
    </row>
    <row r="7" spans="1:22" ht="26.25" customHeight="1">
      <c r="A7" s="182" t="s">
        <v>23</v>
      </c>
      <c r="B7" s="183"/>
      <c r="C7" s="189"/>
      <c r="D7" s="2"/>
      <c r="G7" s="182" t="s">
        <v>24</v>
      </c>
      <c r="H7" s="189"/>
      <c r="I7" s="2"/>
      <c r="K7" s="2"/>
      <c r="L7" s="182" t="s">
        <v>25</v>
      </c>
      <c r="M7" s="189"/>
      <c r="N7" s="2"/>
      <c r="P7" s="2"/>
      <c r="Q7" s="182" t="s">
        <v>26</v>
      </c>
      <c r="R7" s="189"/>
      <c r="S7" s="37"/>
      <c r="T7" s="37"/>
      <c r="U7" s="188" t="s">
        <v>31</v>
      </c>
      <c r="V7" s="189"/>
    </row>
    <row r="8" spans="1:22" ht="36" customHeight="1">
      <c r="A8" s="180" t="s">
        <v>340</v>
      </c>
      <c r="B8" s="33"/>
      <c r="C8" s="39" t="s">
        <v>32</v>
      </c>
      <c r="E8" s="40" t="s">
        <v>28</v>
      </c>
      <c r="G8" s="33"/>
      <c r="H8" s="39" t="s">
        <v>32</v>
      </c>
      <c r="J8" s="40" t="s">
        <v>29</v>
      </c>
      <c r="L8" s="33"/>
      <c r="M8" s="39" t="s">
        <v>32</v>
      </c>
      <c r="O8" s="40" t="s">
        <v>29</v>
      </c>
      <c r="Q8" s="33"/>
      <c r="R8" s="39" t="s">
        <v>32</v>
      </c>
      <c r="T8" s="40" t="s">
        <v>30</v>
      </c>
      <c r="U8" s="38">
        <f>+B8-(G8+L8+Q8)</f>
        <v>0</v>
      </c>
      <c r="V8" s="39" t="s">
        <v>32</v>
      </c>
    </row>
    <row r="9" spans="1:22" ht="42" customHeight="1">
      <c r="A9" s="180" t="s">
        <v>341</v>
      </c>
      <c r="B9" s="33"/>
      <c r="C9" s="39" t="s">
        <v>32</v>
      </c>
      <c r="G9" s="33"/>
      <c r="H9" s="39" t="s">
        <v>32</v>
      </c>
      <c r="L9" s="33"/>
      <c r="M9" s="39" t="s">
        <v>32</v>
      </c>
      <c r="Q9" s="33"/>
      <c r="R9" s="39" t="s">
        <v>32</v>
      </c>
      <c r="U9" s="38">
        <f>+B9-(G9+L9+Q9)</f>
        <v>0</v>
      </c>
      <c r="V9" s="39" t="s">
        <v>32</v>
      </c>
    </row>
    <row r="10" spans="1:22" ht="3.75" customHeight="1"/>
    <row r="12" spans="1:22">
      <c r="A12" s="36" t="s">
        <v>22</v>
      </c>
    </row>
    <row r="13" spans="1:22" ht="26.25" customHeight="1">
      <c r="A13" s="182" t="s">
        <v>23</v>
      </c>
      <c r="B13" s="183"/>
      <c r="C13" s="189"/>
      <c r="D13" s="2"/>
      <c r="G13" s="182" t="s">
        <v>24</v>
      </c>
      <c r="H13" s="189"/>
      <c r="I13" s="2"/>
      <c r="K13" s="2"/>
      <c r="L13" s="182" t="s">
        <v>25</v>
      </c>
      <c r="M13" s="189"/>
      <c r="N13" s="2"/>
      <c r="P13" s="2"/>
      <c r="Q13" s="182" t="s">
        <v>26</v>
      </c>
      <c r="R13" s="189"/>
      <c r="S13" s="37"/>
      <c r="T13" s="37"/>
      <c r="U13" s="188" t="s">
        <v>31</v>
      </c>
      <c r="V13" s="189"/>
    </row>
    <row r="14" spans="1:22" ht="36" customHeight="1">
      <c r="A14" s="190"/>
      <c r="B14" s="191"/>
      <c r="C14" s="39" t="s">
        <v>32</v>
      </c>
      <c r="E14" s="40" t="s">
        <v>28</v>
      </c>
      <c r="G14" s="33"/>
      <c r="H14" s="39" t="s">
        <v>32</v>
      </c>
      <c r="J14" s="40" t="s">
        <v>29</v>
      </c>
      <c r="L14" s="33"/>
      <c r="M14" s="39" t="s">
        <v>32</v>
      </c>
      <c r="O14" s="40" t="s">
        <v>29</v>
      </c>
      <c r="Q14" s="33"/>
      <c r="R14" s="39" t="s">
        <v>32</v>
      </c>
      <c r="T14" s="40" t="s">
        <v>30</v>
      </c>
      <c r="U14" s="38">
        <f>A14-(G14+L14+Q14)</f>
        <v>0</v>
      </c>
      <c r="V14" s="39" t="s">
        <v>32</v>
      </c>
    </row>
    <row r="15" spans="1:22" ht="20.25" customHeight="1" thickBot="1"/>
    <row r="16" spans="1:22" ht="36" customHeight="1" thickBot="1">
      <c r="Q16" s="41" t="s">
        <v>47</v>
      </c>
      <c r="U16" s="42">
        <f>SUM(U8:U14)</f>
        <v>0</v>
      </c>
      <c r="V16" s="43" t="s">
        <v>32</v>
      </c>
    </row>
    <row r="17" spans="1:27" ht="27.75" customHeight="1"/>
    <row r="18" spans="1:27">
      <c r="A18" s="35" t="s">
        <v>35</v>
      </c>
    </row>
    <row r="19" spans="1:27" s="3" customFormat="1" ht="28.5" customHeight="1">
      <c r="A19" s="182" t="s">
        <v>36</v>
      </c>
      <c r="B19" s="183"/>
      <c r="C19" s="184"/>
      <c r="D19" s="182" t="s">
        <v>37</v>
      </c>
      <c r="E19" s="183"/>
      <c r="F19" s="183"/>
      <c r="G19" s="183"/>
      <c r="H19" s="183"/>
      <c r="I19" s="184"/>
      <c r="J19" s="182" t="s">
        <v>38</v>
      </c>
      <c r="K19" s="183"/>
      <c r="L19" s="183"/>
      <c r="M19" s="183"/>
      <c r="N19" s="184"/>
      <c r="O19" s="182" t="s">
        <v>45</v>
      </c>
      <c r="P19" s="183"/>
      <c r="Q19" s="183"/>
      <c r="R19" s="183"/>
      <c r="S19" s="184"/>
      <c r="T19" s="196" t="s">
        <v>46</v>
      </c>
      <c r="U19" s="183"/>
      <c r="V19" s="184"/>
      <c r="Z19"/>
      <c r="AA19"/>
    </row>
    <row r="20" spans="1:27" ht="48" customHeight="1">
      <c r="A20" s="192" t="s">
        <v>39</v>
      </c>
      <c r="B20" s="192"/>
      <c r="C20" s="192"/>
      <c r="D20" s="193" t="s">
        <v>50</v>
      </c>
      <c r="E20" s="193"/>
      <c r="F20" s="193"/>
      <c r="G20" s="193"/>
      <c r="H20" s="193"/>
      <c r="I20" s="193"/>
      <c r="J20" s="190"/>
      <c r="K20" s="191"/>
      <c r="L20" s="191"/>
      <c r="M20" s="194" t="s">
        <v>27</v>
      </c>
      <c r="N20" s="195"/>
      <c r="O20" s="190"/>
      <c r="P20" s="191"/>
      <c r="Q20" s="191"/>
      <c r="R20" s="194" t="s">
        <v>27</v>
      </c>
      <c r="S20" s="195"/>
      <c r="T20" s="197">
        <f>+J20*12+O20</f>
        <v>0</v>
      </c>
      <c r="U20" s="198"/>
      <c r="V20" s="44" t="s">
        <v>27</v>
      </c>
    </row>
    <row r="21" spans="1:27" ht="48" customHeight="1">
      <c r="A21" s="192" t="s">
        <v>40</v>
      </c>
      <c r="B21" s="192"/>
      <c r="C21" s="192"/>
      <c r="D21" s="193" t="s">
        <v>49</v>
      </c>
      <c r="E21" s="193"/>
      <c r="F21" s="193"/>
      <c r="G21" s="193"/>
      <c r="H21" s="193"/>
      <c r="I21" s="193"/>
      <c r="J21" s="190"/>
      <c r="K21" s="191"/>
      <c r="L21" s="191"/>
      <c r="M21" s="194" t="s">
        <v>27</v>
      </c>
      <c r="N21" s="195"/>
      <c r="O21" s="190"/>
      <c r="P21" s="191"/>
      <c r="Q21" s="191"/>
      <c r="R21" s="194" t="s">
        <v>27</v>
      </c>
      <c r="S21" s="195"/>
      <c r="T21" s="197">
        <f t="shared" ref="T21:T25" si="0">+J21*12+O21</f>
        <v>0</v>
      </c>
      <c r="U21" s="198"/>
      <c r="V21" s="44" t="s">
        <v>27</v>
      </c>
    </row>
    <row r="22" spans="1:27" ht="48" customHeight="1">
      <c r="A22" s="192" t="s">
        <v>41</v>
      </c>
      <c r="B22" s="192"/>
      <c r="C22" s="192"/>
      <c r="D22" s="193" t="s">
        <v>257</v>
      </c>
      <c r="E22" s="193"/>
      <c r="F22" s="193"/>
      <c r="G22" s="193"/>
      <c r="H22" s="193"/>
      <c r="I22" s="193"/>
      <c r="J22" s="190"/>
      <c r="K22" s="191"/>
      <c r="L22" s="191"/>
      <c r="M22" s="194" t="s">
        <v>27</v>
      </c>
      <c r="N22" s="195"/>
      <c r="O22" s="190"/>
      <c r="P22" s="191"/>
      <c r="Q22" s="191"/>
      <c r="R22" s="194" t="s">
        <v>27</v>
      </c>
      <c r="S22" s="195"/>
      <c r="T22" s="197">
        <f>+J22*12+O22</f>
        <v>0</v>
      </c>
      <c r="U22" s="198"/>
      <c r="V22" s="44" t="s">
        <v>27</v>
      </c>
    </row>
    <row r="23" spans="1:27" ht="48" customHeight="1">
      <c r="A23" s="192" t="s">
        <v>42</v>
      </c>
      <c r="B23" s="192"/>
      <c r="C23" s="192"/>
      <c r="D23" s="193" t="s">
        <v>51</v>
      </c>
      <c r="E23" s="193"/>
      <c r="F23" s="193"/>
      <c r="G23" s="193"/>
      <c r="H23" s="193"/>
      <c r="I23" s="193"/>
      <c r="J23" s="190"/>
      <c r="K23" s="191"/>
      <c r="L23" s="191"/>
      <c r="M23" s="194" t="s">
        <v>27</v>
      </c>
      <c r="N23" s="195"/>
      <c r="O23" s="190"/>
      <c r="P23" s="191"/>
      <c r="Q23" s="191"/>
      <c r="R23" s="194" t="s">
        <v>27</v>
      </c>
      <c r="S23" s="195"/>
      <c r="T23" s="197">
        <f t="shared" si="0"/>
        <v>0</v>
      </c>
      <c r="U23" s="198"/>
      <c r="V23" s="44" t="s">
        <v>27</v>
      </c>
    </row>
    <row r="24" spans="1:27" ht="48" customHeight="1">
      <c r="A24" s="192" t="s">
        <v>43</v>
      </c>
      <c r="B24" s="192"/>
      <c r="C24" s="192"/>
      <c r="D24" s="193" t="s">
        <v>74</v>
      </c>
      <c r="E24" s="193"/>
      <c r="F24" s="193"/>
      <c r="G24" s="193"/>
      <c r="H24" s="193"/>
      <c r="I24" s="193"/>
      <c r="J24" s="190"/>
      <c r="K24" s="191"/>
      <c r="L24" s="191"/>
      <c r="M24" s="194" t="s">
        <v>27</v>
      </c>
      <c r="N24" s="195"/>
      <c r="O24" s="190"/>
      <c r="P24" s="191"/>
      <c r="Q24" s="191"/>
      <c r="R24" s="194" t="s">
        <v>27</v>
      </c>
      <c r="S24" s="195"/>
      <c r="T24" s="197">
        <f t="shared" si="0"/>
        <v>0</v>
      </c>
      <c r="U24" s="198"/>
      <c r="V24" s="44" t="s">
        <v>27</v>
      </c>
    </row>
    <row r="25" spans="1:27" ht="48" customHeight="1">
      <c r="A25" s="192" t="s">
        <v>44</v>
      </c>
      <c r="B25" s="192"/>
      <c r="C25" s="192"/>
      <c r="D25" s="193" t="s">
        <v>248</v>
      </c>
      <c r="E25" s="193"/>
      <c r="F25" s="193"/>
      <c r="G25" s="193"/>
      <c r="H25" s="193"/>
      <c r="I25" s="193"/>
      <c r="J25" s="190"/>
      <c r="K25" s="191"/>
      <c r="L25" s="191"/>
      <c r="M25" s="194" t="s">
        <v>27</v>
      </c>
      <c r="N25" s="195"/>
      <c r="O25" s="190"/>
      <c r="P25" s="191"/>
      <c r="Q25" s="191"/>
      <c r="R25" s="194" t="s">
        <v>27</v>
      </c>
      <c r="S25" s="195"/>
      <c r="T25" s="197">
        <f t="shared" si="0"/>
        <v>0</v>
      </c>
      <c r="U25" s="198"/>
      <c r="V25" s="44" t="s">
        <v>27</v>
      </c>
    </row>
    <row r="26" spans="1:27" ht="4.5" customHeight="1" thickBot="1">
      <c r="T26" s="45"/>
      <c r="U26" s="46"/>
    </row>
    <row r="27" spans="1:27" ht="36" customHeight="1" thickBot="1">
      <c r="O27" s="41" t="s">
        <v>48</v>
      </c>
      <c r="T27" s="201">
        <f>SUM(T20:U26)</f>
        <v>0</v>
      </c>
      <c r="U27" s="202"/>
      <c r="V27" s="43" t="s">
        <v>32</v>
      </c>
    </row>
    <row r="28" spans="1:27" ht="34.5" customHeight="1" thickBot="1"/>
    <row r="29" spans="1:27" ht="36" customHeight="1" thickBot="1">
      <c r="H29" s="199" t="s">
        <v>52</v>
      </c>
      <c r="I29" s="199"/>
      <c r="J29" s="199"/>
      <c r="K29" s="199"/>
      <c r="L29" s="199"/>
      <c r="M29" s="199"/>
      <c r="N29" s="199"/>
      <c r="O29" s="199"/>
      <c r="P29" s="200" t="s">
        <v>327</v>
      </c>
      <c r="Q29" s="200"/>
      <c r="R29" s="200"/>
      <c r="T29" s="201">
        <f>+U16-T27</f>
        <v>0</v>
      </c>
      <c r="U29" s="202"/>
      <c r="V29" s="43" t="s">
        <v>32</v>
      </c>
    </row>
  </sheetData>
  <sheetProtection algorithmName="SHA-512" hashValue="ylUNA/8BSwu+aJPdk+lPJn1b7H0qA4o78QXCosJEspXqAgahd1cwLaWjhvQVFcaeMSxlAulm6QStWK0SB5e86w==" saltValue="IL5D59xAdWUCjJWYVMk/oQ==" spinCount="100000" sheet="1" objects="1" scenarios="1"/>
  <mergeCells count="62">
    <mergeCell ref="H29:O29"/>
    <mergeCell ref="P29:R29"/>
    <mergeCell ref="T29:U29"/>
    <mergeCell ref="T27:U27"/>
    <mergeCell ref="T24:U24"/>
    <mergeCell ref="R25:S25"/>
    <mergeCell ref="T25:U25"/>
    <mergeCell ref="R24:S24"/>
    <mergeCell ref="A25:C25"/>
    <mergeCell ref="D25:I25"/>
    <mergeCell ref="J25:L25"/>
    <mergeCell ref="M25:N25"/>
    <mergeCell ref="O25:Q25"/>
    <mergeCell ref="A24:C24"/>
    <mergeCell ref="D24:I24"/>
    <mergeCell ref="J24:L24"/>
    <mergeCell ref="M24:N24"/>
    <mergeCell ref="O24:Q24"/>
    <mergeCell ref="A22:C22"/>
    <mergeCell ref="A23:C23"/>
    <mergeCell ref="D22:I22"/>
    <mergeCell ref="J22:L22"/>
    <mergeCell ref="M22:N22"/>
    <mergeCell ref="O23:Q23"/>
    <mergeCell ref="R23:S23"/>
    <mergeCell ref="Q13:R13"/>
    <mergeCell ref="D20:I20"/>
    <mergeCell ref="R20:S20"/>
    <mergeCell ref="M20:N20"/>
    <mergeCell ref="O20:Q20"/>
    <mergeCell ref="J20:L20"/>
    <mergeCell ref="R22:S22"/>
    <mergeCell ref="D23:I23"/>
    <mergeCell ref="J23:L23"/>
    <mergeCell ref="M23:N23"/>
    <mergeCell ref="O22:Q22"/>
    <mergeCell ref="T21:U21"/>
    <mergeCell ref="T22:U22"/>
    <mergeCell ref="U13:V13"/>
    <mergeCell ref="T20:U20"/>
    <mergeCell ref="T23:U23"/>
    <mergeCell ref="A19:C19"/>
    <mergeCell ref="D19:I19"/>
    <mergeCell ref="J19:N19"/>
    <mergeCell ref="O19:S19"/>
    <mergeCell ref="T19:V19"/>
    <mergeCell ref="A21:C21"/>
    <mergeCell ref="D21:I21"/>
    <mergeCell ref="O21:Q21"/>
    <mergeCell ref="R21:S21"/>
    <mergeCell ref="A20:C20"/>
    <mergeCell ref="J21:L21"/>
    <mergeCell ref="M21:N21"/>
    <mergeCell ref="U7:V7"/>
    <mergeCell ref="A13:C13"/>
    <mergeCell ref="G13:H13"/>
    <mergeCell ref="L13:M13"/>
    <mergeCell ref="A14:B14"/>
    <mergeCell ref="A7:C7"/>
    <mergeCell ref="G7:H7"/>
    <mergeCell ref="L7:M7"/>
    <mergeCell ref="Q7:R7"/>
  </mergeCells>
  <phoneticPr fontId="1"/>
  <pageMargins left="0.39370078740157483" right="0.15748031496062992" top="0.74803149606299213" bottom="0.74803149606299213" header="0.31496062992125984" footer="0.31496062992125984"/>
  <pageSetup paperSize="9" scale="97"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workbookViewId="0">
      <selection activeCell="F7" sqref="F7:G7"/>
    </sheetView>
  </sheetViews>
  <sheetFormatPr defaultRowHeight="13.5"/>
  <cols>
    <col min="1" max="1" width="18.125" customWidth="1"/>
    <col min="2" max="2" width="20" customWidth="1"/>
    <col min="3" max="3" width="4.75" customWidth="1"/>
    <col min="4" max="4" width="6" customWidth="1"/>
    <col min="5" max="5" width="18.125" customWidth="1"/>
    <col min="6" max="6" width="20" customWidth="1"/>
    <col min="7" max="7" width="4.75" customWidth="1"/>
  </cols>
  <sheetData>
    <row r="1" spans="1:7" ht="18.75">
      <c r="A1" s="34" t="s">
        <v>325</v>
      </c>
      <c r="G1" s="1"/>
    </row>
    <row r="3" spans="1:7">
      <c r="A3" t="s">
        <v>53</v>
      </c>
    </row>
    <row r="4" spans="1:7">
      <c r="A4" t="s">
        <v>54</v>
      </c>
    </row>
    <row r="5" spans="1:7">
      <c r="A5" t="s">
        <v>55</v>
      </c>
    </row>
    <row r="7" spans="1:7" ht="29.25" customHeight="1">
      <c r="F7" s="209" t="s">
        <v>326</v>
      </c>
      <c r="G7" s="210"/>
    </row>
    <row r="9" spans="1:7" ht="30" customHeight="1">
      <c r="A9" s="203" t="s">
        <v>66</v>
      </c>
      <c r="B9" s="204"/>
      <c r="C9" s="205"/>
      <c r="E9" s="206" t="s">
        <v>67</v>
      </c>
      <c r="F9" s="207"/>
      <c r="G9" s="208"/>
    </row>
    <row r="10" spans="1:7" ht="36" customHeight="1">
      <c r="A10" s="51" t="s">
        <v>56</v>
      </c>
      <c r="B10" s="47"/>
      <c r="C10" s="52" t="s">
        <v>32</v>
      </c>
      <c r="D10" s="2"/>
      <c r="E10" s="53" t="s">
        <v>68</v>
      </c>
      <c r="F10" s="48"/>
      <c r="G10" s="54" t="s">
        <v>32</v>
      </c>
    </row>
    <row r="11" spans="1:7" ht="36" customHeight="1">
      <c r="A11" s="51" t="s">
        <v>57</v>
      </c>
      <c r="B11" s="47"/>
      <c r="C11" s="52" t="s">
        <v>32</v>
      </c>
      <c r="D11" s="2"/>
      <c r="E11" s="53" t="s">
        <v>69</v>
      </c>
      <c r="F11" s="48"/>
      <c r="G11" s="54" t="s">
        <v>32</v>
      </c>
    </row>
    <row r="12" spans="1:7" ht="36" customHeight="1">
      <c r="A12" s="51" t="s">
        <v>58</v>
      </c>
      <c r="B12" s="47"/>
      <c r="C12" s="52" t="s">
        <v>32</v>
      </c>
      <c r="D12" s="2"/>
      <c r="E12" s="53" t="s">
        <v>70</v>
      </c>
      <c r="F12" s="48"/>
      <c r="G12" s="54" t="s">
        <v>32</v>
      </c>
    </row>
    <row r="13" spans="1:7" ht="36" customHeight="1">
      <c r="A13" s="51" t="s">
        <v>59</v>
      </c>
      <c r="B13" s="47"/>
      <c r="C13" s="52" t="s">
        <v>32</v>
      </c>
      <c r="D13" s="2"/>
      <c r="E13" s="55" t="s">
        <v>71</v>
      </c>
      <c r="F13" s="48"/>
      <c r="G13" s="54" t="s">
        <v>32</v>
      </c>
    </row>
    <row r="14" spans="1:7" ht="36" customHeight="1">
      <c r="A14" s="51" t="s">
        <v>60</v>
      </c>
      <c r="B14" s="47"/>
      <c r="C14" s="52" t="s">
        <v>32</v>
      </c>
      <c r="D14" s="2"/>
      <c r="E14" s="53" t="s">
        <v>64</v>
      </c>
      <c r="F14" s="48"/>
      <c r="G14" s="54" t="s">
        <v>32</v>
      </c>
    </row>
    <row r="15" spans="1:7" ht="36" customHeight="1">
      <c r="A15" s="51" t="s">
        <v>61</v>
      </c>
      <c r="B15" s="47"/>
      <c r="C15" s="52" t="s">
        <v>32</v>
      </c>
      <c r="D15" s="2"/>
      <c r="E15" s="2"/>
      <c r="G15" s="56"/>
    </row>
    <row r="16" spans="1:7" ht="36" customHeight="1">
      <c r="A16" s="51" t="s">
        <v>62</v>
      </c>
      <c r="B16" s="47"/>
      <c r="C16" s="52" t="s">
        <v>32</v>
      </c>
      <c r="D16" s="2"/>
      <c r="E16" s="2"/>
      <c r="G16" s="56"/>
    </row>
    <row r="17" spans="1:7" ht="36" customHeight="1">
      <c r="A17" s="57" t="s">
        <v>63</v>
      </c>
      <c r="B17" s="47"/>
      <c r="C17" s="52" t="s">
        <v>32</v>
      </c>
      <c r="D17" s="2"/>
      <c r="E17" s="2"/>
      <c r="G17" s="56"/>
    </row>
    <row r="18" spans="1:7" ht="36" customHeight="1">
      <c r="A18" s="58" t="s">
        <v>65</v>
      </c>
      <c r="B18" s="47"/>
      <c r="C18" s="52" t="s">
        <v>32</v>
      </c>
      <c r="D18" s="2"/>
      <c r="E18" s="2"/>
      <c r="G18" s="56"/>
    </row>
    <row r="19" spans="1:7" ht="36" customHeight="1">
      <c r="A19" s="59" t="s">
        <v>64</v>
      </c>
      <c r="B19" s="49"/>
      <c r="C19" s="60" t="s">
        <v>32</v>
      </c>
      <c r="D19" s="2"/>
      <c r="E19" s="2"/>
      <c r="G19" s="56"/>
    </row>
    <row r="20" spans="1:7" ht="4.5" customHeight="1" thickBot="1">
      <c r="A20" s="61"/>
      <c r="E20" s="61"/>
    </row>
    <row r="21" spans="1:7" ht="36" customHeight="1" thickBot="1">
      <c r="A21" s="62" t="s">
        <v>72</v>
      </c>
      <c r="B21" s="63">
        <f>SUM(B10:B19)</f>
        <v>0</v>
      </c>
      <c r="C21" s="64" t="s">
        <v>32</v>
      </c>
      <c r="E21" s="62" t="s">
        <v>73</v>
      </c>
      <c r="F21" s="63">
        <f>SUM(F10:F14)</f>
        <v>0</v>
      </c>
      <c r="G21" s="64" t="s">
        <v>32</v>
      </c>
    </row>
    <row r="22" spans="1:7" ht="27" customHeight="1" thickBot="1">
      <c r="A22" s="65"/>
    </row>
    <row r="23" spans="1:7" ht="36" customHeight="1" thickBot="1">
      <c r="B23" s="41" t="s">
        <v>328</v>
      </c>
      <c r="F23" s="63">
        <f>+B21-F21</f>
        <v>0</v>
      </c>
      <c r="G23" s="64" t="s">
        <v>32</v>
      </c>
    </row>
  </sheetData>
  <sheetProtection algorithmName="SHA-512" hashValue="RKcXT2++FiloCAz+cPsw2AhqwGAbnNQhDvW5YuU7ZLUyGMIwWGMVf/PJ2TxOY7dUDTgRQcv1dtmT/bH0U6j9mw==" saltValue="js1GHLjInR4fFFj/AUw2Tw==" spinCount="100000" sheet="1" objects="1" scenarios="1"/>
  <mergeCells count="3">
    <mergeCell ref="A9:C9"/>
    <mergeCell ref="E9:G9"/>
    <mergeCell ref="F7:G7"/>
  </mergeCells>
  <phoneticPr fontId="1"/>
  <pageMargins left="0.42" right="0.41"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1"/>
  <sheetViews>
    <sheetView showGridLines="0" workbookViewId="0">
      <selection activeCell="G2" sqref="G2"/>
    </sheetView>
  </sheetViews>
  <sheetFormatPr defaultRowHeight="13.5"/>
  <cols>
    <col min="2" max="2" width="5.625" customWidth="1"/>
    <col min="3" max="3" width="6.25" bestFit="1" customWidth="1"/>
    <col min="4" max="4" width="12.5" customWidth="1"/>
    <col min="5" max="5" width="4.75" bestFit="1" customWidth="1"/>
    <col min="6" max="6" width="6.25" bestFit="1" customWidth="1"/>
    <col min="7" max="7" width="12.5" customWidth="1"/>
    <col min="8" max="8" width="4.75" bestFit="1" customWidth="1"/>
    <col min="9" max="9" width="6.25" bestFit="1" customWidth="1"/>
    <col min="10" max="10" width="12.5" customWidth="1"/>
    <col min="11" max="11" width="4.75" bestFit="1" customWidth="1"/>
    <col min="12" max="12" width="9" style="4" customWidth="1"/>
  </cols>
  <sheetData>
    <row r="1" spans="1:11" ht="18.75">
      <c r="A1" s="34" t="s">
        <v>75</v>
      </c>
      <c r="K1" s="1"/>
    </row>
    <row r="2" spans="1:11" ht="13.5" customHeight="1">
      <c r="A2" s="34"/>
      <c r="J2" s="1"/>
      <c r="K2" s="73"/>
    </row>
    <row r="3" spans="1:11">
      <c r="A3" t="s">
        <v>86</v>
      </c>
      <c r="K3" s="73"/>
    </row>
    <row r="4" spans="1:11">
      <c r="A4" t="s">
        <v>87</v>
      </c>
      <c r="K4" s="73"/>
    </row>
    <row r="5" spans="1:11" ht="11.45" customHeight="1"/>
    <row r="6" spans="1:11">
      <c r="A6" t="s">
        <v>148</v>
      </c>
    </row>
    <row r="7" spans="1:11" ht="2.25" customHeight="1"/>
    <row r="8" spans="1:11" ht="30" customHeight="1">
      <c r="C8" s="225" t="s">
        <v>17</v>
      </c>
      <c r="D8" s="226"/>
      <c r="E8" s="227"/>
      <c r="F8" s="222" t="s">
        <v>88</v>
      </c>
      <c r="G8" s="223"/>
      <c r="H8" s="224"/>
      <c r="I8" s="222" t="s">
        <v>89</v>
      </c>
      <c r="J8" s="223"/>
      <c r="K8" s="224"/>
    </row>
    <row r="9" spans="1:11" ht="30" customHeight="1">
      <c r="A9" s="221" t="s">
        <v>78</v>
      </c>
      <c r="B9" s="212"/>
      <c r="C9" s="66" t="s">
        <v>329</v>
      </c>
      <c r="D9" s="66"/>
      <c r="E9" s="74" t="s">
        <v>27</v>
      </c>
      <c r="F9" s="66" t="s">
        <v>329</v>
      </c>
      <c r="G9" s="66"/>
      <c r="H9" s="74" t="s">
        <v>27</v>
      </c>
      <c r="I9" s="66" t="s">
        <v>329</v>
      </c>
      <c r="J9" s="66"/>
      <c r="K9" s="74" t="s">
        <v>27</v>
      </c>
    </row>
    <row r="10" spans="1:11" ht="30" customHeight="1">
      <c r="A10" s="211" t="s">
        <v>80</v>
      </c>
      <c r="B10" s="212"/>
      <c r="C10" s="66" t="s">
        <v>329</v>
      </c>
      <c r="D10" s="66"/>
      <c r="E10" s="74" t="s">
        <v>27</v>
      </c>
      <c r="F10" s="66" t="s">
        <v>329</v>
      </c>
      <c r="G10" s="66"/>
      <c r="H10" s="74" t="s">
        <v>27</v>
      </c>
      <c r="I10" s="66" t="s">
        <v>329</v>
      </c>
      <c r="J10" s="66"/>
      <c r="K10" s="74" t="s">
        <v>27</v>
      </c>
    </row>
    <row r="11" spans="1:11" ht="30" customHeight="1">
      <c r="A11" s="211" t="s">
        <v>255</v>
      </c>
      <c r="B11" s="212"/>
      <c r="C11" s="66" t="s">
        <v>329</v>
      </c>
      <c r="D11" s="66"/>
      <c r="E11" s="74" t="s">
        <v>27</v>
      </c>
      <c r="F11" s="66" t="s">
        <v>329</v>
      </c>
      <c r="G11" s="66"/>
      <c r="H11" s="74" t="s">
        <v>27</v>
      </c>
      <c r="I11" s="66" t="s">
        <v>329</v>
      </c>
      <c r="J11" s="66"/>
      <c r="K11" s="74" t="s">
        <v>27</v>
      </c>
    </row>
    <row r="12" spans="1:11" ht="30" customHeight="1">
      <c r="A12" s="211" t="s">
        <v>84</v>
      </c>
      <c r="B12" s="212"/>
      <c r="C12" s="66" t="s">
        <v>329</v>
      </c>
      <c r="D12" s="66"/>
      <c r="E12" s="74" t="s">
        <v>27</v>
      </c>
      <c r="F12" s="66" t="s">
        <v>329</v>
      </c>
      <c r="G12" s="66"/>
      <c r="H12" s="74" t="s">
        <v>27</v>
      </c>
      <c r="I12" s="66" t="s">
        <v>329</v>
      </c>
      <c r="J12" s="50"/>
      <c r="K12" s="75" t="s">
        <v>27</v>
      </c>
    </row>
    <row r="13" spans="1:11" ht="30" customHeight="1" thickBot="1">
      <c r="A13" s="213" t="s">
        <v>85</v>
      </c>
      <c r="B13" s="214"/>
      <c r="C13" s="66" t="s">
        <v>329</v>
      </c>
      <c r="D13" s="50"/>
      <c r="E13" s="75" t="s">
        <v>27</v>
      </c>
      <c r="F13" s="66" t="s">
        <v>329</v>
      </c>
      <c r="G13" s="50"/>
      <c r="H13" s="76" t="s">
        <v>27</v>
      </c>
      <c r="I13" s="67" t="s">
        <v>329</v>
      </c>
      <c r="J13" s="68"/>
      <c r="K13" s="77" t="s">
        <v>27</v>
      </c>
    </row>
    <row r="14" spans="1:11" ht="30" customHeight="1" thickBot="1">
      <c r="A14" s="219" t="s">
        <v>91</v>
      </c>
      <c r="B14" s="220"/>
      <c r="C14" s="217">
        <f>SUM(D9:D13)</f>
        <v>0</v>
      </c>
      <c r="D14" s="218"/>
      <c r="E14" s="78" t="s">
        <v>27</v>
      </c>
      <c r="F14" s="217">
        <f>SUM(G9:G13)</f>
        <v>0</v>
      </c>
      <c r="G14" s="218"/>
      <c r="H14" s="79" t="s">
        <v>27</v>
      </c>
      <c r="I14" s="217">
        <f>SUM(J9:J13)</f>
        <v>0</v>
      </c>
      <c r="J14" s="218"/>
      <c r="K14" s="80" t="s">
        <v>27</v>
      </c>
    </row>
    <row r="15" spans="1:11" ht="30" customHeight="1" thickTop="1" thickBot="1">
      <c r="B15" s="2"/>
      <c r="E15" s="81"/>
      <c r="G15" s="82"/>
      <c r="H15" s="83" t="s">
        <v>90</v>
      </c>
      <c r="I15" s="215">
        <f>SUM(C14:J14)</f>
        <v>0</v>
      </c>
      <c r="J15" s="216"/>
      <c r="K15" s="84" t="s">
        <v>27</v>
      </c>
    </row>
    <row r="16" spans="1:11" ht="7.15" customHeight="1" thickTop="1"/>
    <row r="17" spans="1:11">
      <c r="A17" t="s">
        <v>230</v>
      </c>
    </row>
    <row r="18" spans="1:11" ht="3" customHeight="1"/>
    <row r="19" spans="1:11" ht="22.5" customHeight="1">
      <c r="C19" s="225" t="s">
        <v>17</v>
      </c>
      <c r="D19" s="226"/>
      <c r="E19" s="227"/>
      <c r="F19" s="222" t="s">
        <v>88</v>
      </c>
      <c r="G19" s="223"/>
      <c r="H19" s="224"/>
      <c r="I19" s="222" t="s">
        <v>89</v>
      </c>
      <c r="J19" s="223"/>
      <c r="K19" s="224"/>
    </row>
    <row r="20" spans="1:11" ht="21" customHeight="1">
      <c r="A20" s="237" t="s">
        <v>78</v>
      </c>
      <c r="B20" s="85" t="s">
        <v>76</v>
      </c>
      <c r="C20" s="228" t="s">
        <v>221</v>
      </c>
      <c r="D20" s="69"/>
      <c r="E20" s="86" t="s">
        <v>27</v>
      </c>
      <c r="F20" s="228" t="s">
        <v>221</v>
      </c>
      <c r="G20" s="69"/>
      <c r="H20" s="86" t="s">
        <v>27</v>
      </c>
      <c r="I20" s="228" t="s">
        <v>221</v>
      </c>
      <c r="J20" s="69"/>
      <c r="K20" s="86" t="s">
        <v>27</v>
      </c>
    </row>
    <row r="21" spans="1:11" ht="21" customHeight="1">
      <c r="A21" s="238"/>
      <c r="B21" s="87" t="s">
        <v>77</v>
      </c>
      <c r="C21" s="229"/>
      <c r="D21" s="70"/>
      <c r="E21" s="88" t="s">
        <v>27</v>
      </c>
      <c r="F21" s="229"/>
      <c r="G21" s="70"/>
      <c r="H21" s="88" t="s">
        <v>27</v>
      </c>
      <c r="I21" s="229"/>
      <c r="J21" s="70"/>
      <c r="K21" s="88" t="s">
        <v>27</v>
      </c>
    </row>
    <row r="22" spans="1:11" ht="21" customHeight="1">
      <c r="A22" s="239"/>
      <c r="B22" s="89" t="s">
        <v>79</v>
      </c>
      <c r="C22" s="230"/>
      <c r="D22" s="71"/>
      <c r="E22" s="90" t="s">
        <v>27</v>
      </c>
      <c r="F22" s="230"/>
      <c r="G22" s="71"/>
      <c r="H22" s="90" t="s">
        <v>27</v>
      </c>
      <c r="I22" s="230"/>
      <c r="J22" s="71"/>
      <c r="K22" s="90" t="s">
        <v>27</v>
      </c>
    </row>
    <row r="23" spans="1:11" ht="21" customHeight="1">
      <c r="A23" s="214" t="s">
        <v>80</v>
      </c>
      <c r="B23" s="85" t="s">
        <v>76</v>
      </c>
      <c r="C23" s="228" t="s">
        <v>221</v>
      </c>
      <c r="D23" s="69"/>
      <c r="E23" s="86" t="s">
        <v>27</v>
      </c>
      <c r="F23" s="228" t="s">
        <v>221</v>
      </c>
      <c r="G23" s="69"/>
      <c r="H23" s="86" t="s">
        <v>27</v>
      </c>
      <c r="I23" s="228" t="s">
        <v>221</v>
      </c>
      <c r="J23" s="69"/>
      <c r="K23" s="86" t="s">
        <v>27</v>
      </c>
    </row>
    <row r="24" spans="1:11" ht="21" customHeight="1">
      <c r="A24" s="238"/>
      <c r="B24" s="87" t="s">
        <v>77</v>
      </c>
      <c r="C24" s="229"/>
      <c r="D24" s="70"/>
      <c r="E24" s="88" t="s">
        <v>27</v>
      </c>
      <c r="F24" s="229"/>
      <c r="G24" s="70"/>
      <c r="H24" s="88" t="s">
        <v>27</v>
      </c>
      <c r="I24" s="229"/>
      <c r="J24" s="70"/>
      <c r="K24" s="88" t="s">
        <v>27</v>
      </c>
    </row>
    <row r="25" spans="1:11" ht="21" customHeight="1">
      <c r="A25" s="238"/>
      <c r="B25" s="87" t="s">
        <v>79</v>
      </c>
      <c r="C25" s="229"/>
      <c r="D25" s="70"/>
      <c r="E25" s="88" t="s">
        <v>27</v>
      </c>
      <c r="F25" s="229"/>
      <c r="G25" s="70"/>
      <c r="H25" s="88" t="s">
        <v>27</v>
      </c>
      <c r="I25" s="229"/>
      <c r="J25" s="70"/>
      <c r="K25" s="88" t="s">
        <v>27</v>
      </c>
    </row>
    <row r="26" spans="1:11" ht="21" customHeight="1">
      <c r="A26" s="238"/>
      <c r="B26" s="87" t="s">
        <v>81</v>
      </c>
      <c r="C26" s="229"/>
      <c r="D26" s="70"/>
      <c r="E26" s="88" t="s">
        <v>27</v>
      </c>
      <c r="F26" s="229"/>
      <c r="G26" s="70"/>
      <c r="H26" s="88" t="s">
        <v>27</v>
      </c>
      <c r="I26" s="229"/>
      <c r="J26" s="70"/>
      <c r="K26" s="88" t="s">
        <v>27</v>
      </c>
    </row>
    <row r="27" spans="1:11" ht="21" customHeight="1">
      <c r="A27" s="238"/>
      <c r="B27" s="87" t="s">
        <v>82</v>
      </c>
      <c r="C27" s="229"/>
      <c r="D27" s="70"/>
      <c r="E27" s="88" t="s">
        <v>27</v>
      </c>
      <c r="F27" s="229"/>
      <c r="G27" s="70"/>
      <c r="H27" s="88" t="s">
        <v>27</v>
      </c>
      <c r="I27" s="229"/>
      <c r="J27" s="70"/>
      <c r="K27" s="88" t="s">
        <v>27</v>
      </c>
    </row>
    <row r="28" spans="1:11" ht="21" customHeight="1">
      <c r="A28" s="239"/>
      <c r="B28" s="89" t="s">
        <v>83</v>
      </c>
      <c r="C28" s="230"/>
      <c r="D28" s="71"/>
      <c r="E28" s="90" t="s">
        <v>27</v>
      </c>
      <c r="F28" s="230"/>
      <c r="G28" s="71"/>
      <c r="H28" s="90" t="s">
        <v>27</v>
      </c>
      <c r="I28" s="230"/>
      <c r="J28" s="71"/>
      <c r="K28" s="90" t="s">
        <v>27</v>
      </c>
    </row>
    <row r="29" spans="1:11" ht="21" customHeight="1">
      <c r="A29" s="214" t="s">
        <v>256</v>
      </c>
      <c r="B29" s="85" t="s">
        <v>76</v>
      </c>
      <c r="C29" s="228" t="s">
        <v>221</v>
      </c>
      <c r="D29" s="69"/>
      <c r="E29" s="86" t="s">
        <v>27</v>
      </c>
      <c r="F29" s="231" t="s">
        <v>221</v>
      </c>
      <c r="G29" s="69"/>
      <c r="H29" s="86" t="s">
        <v>27</v>
      </c>
      <c r="I29" s="231" t="s">
        <v>221</v>
      </c>
      <c r="J29" s="69"/>
      <c r="K29" s="86" t="s">
        <v>27</v>
      </c>
    </row>
    <row r="30" spans="1:11" ht="21" customHeight="1">
      <c r="A30" s="238"/>
      <c r="B30" s="87" t="s">
        <v>77</v>
      </c>
      <c r="C30" s="229"/>
      <c r="D30" s="70"/>
      <c r="E30" s="88" t="s">
        <v>27</v>
      </c>
      <c r="F30" s="232"/>
      <c r="G30" s="70"/>
      <c r="H30" s="88" t="s">
        <v>27</v>
      </c>
      <c r="I30" s="232"/>
      <c r="J30" s="70"/>
      <c r="K30" s="88" t="s">
        <v>27</v>
      </c>
    </row>
    <row r="31" spans="1:11" ht="21" customHeight="1">
      <c r="A31" s="239"/>
      <c r="B31" s="89" t="s">
        <v>79</v>
      </c>
      <c r="C31" s="230"/>
      <c r="D31" s="71"/>
      <c r="E31" s="90" t="s">
        <v>27</v>
      </c>
      <c r="F31" s="233"/>
      <c r="G31" s="71"/>
      <c r="H31" s="90" t="s">
        <v>27</v>
      </c>
      <c r="I31" s="233"/>
      <c r="J31" s="71"/>
      <c r="K31" s="90" t="s">
        <v>27</v>
      </c>
    </row>
    <row r="32" spans="1:11" ht="21" customHeight="1">
      <c r="A32" s="214" t="s">
        <v>84</v>
      </c>
      <c r="B32" s="85" t="s">
        <v>76</v>
      </c>
      <c r="C32" s="228" t="s">
        <v>221</v>
      </c>
      <c r="D32" s="69"/>
      <c r="E32" s="86" t="s">
        <v>27</v>
      </c>
      <c r="F32" s="231" t="s">
        <v>221</v>
      </c>
      <c r="G32" s="69"/>
      <c r="H32" s="86" t="s">
        <v>27</v>
      </c>
      <c r="I32" s="231" t="s">
        <v>221</v>
      </c>
      <c r="J32" s="69"/>
      <c r="K32" s="86" t="s">
        <v>27</v>
      </c>
    </row>
    <row r="33" spans="1:12" ht="21" customHeight="1">
      <c r="A33" s="238"/>
      <c r="B33" s="87" t="s">
        <v>77</v>
      </c>
      <c r="C33" s="229"/>
      <c r="D33" s="70"/>
      <c r="E33" s="88" t="s">
        <v>27</v>
      </c>
      <c r="F33" s="232"/>
      <c r="G33" s="70"/>
      <c r="H33" s="88" t="s">
        <v>27</v>
      </c>
      <c r="I33" s="232"/>
      <c r="J33" s="70"/>
      <c r="K33" s="88" t="s">
        <v>27</v>
      </c>
    </row>
    <row r="34" spans="1:12" ht="21" customHeight="1">
      <c r="A34" s="238"/>
      <c r="B34" s="89" t="s">
        <v>79</v>
      </c>
      <c r="C34" s="230"/>
      <c r="D34" s="71"/>
      <c r="E34" s="90" t="s">
        <v>27</v>
      </c>
      <c r="F34" s="234"/>
      <c r="G34" s="71"/>
      <c r="H34" s="90" t="s">
        <v>27</v>
      </c>
      <c r="I34" s="234"/>
      <c r="J34" s="71"/>
      <c r="K34" s="90" t="s">
        <v>27</v>
      </c>
    </row>
    <row r="35" spans="1:12" ht="21" customHeight="1">
      <c r="A35" s="214" t="s">
        <v>85</v>
      </c>
      <c r="B35" s="85" t="s">
        <v>76</v>
      </c>
      <c r="C35" s="228" t="s">
        <v>221</v>
      </c>
      <c r="D35" s="69"/>
      <c r="E35" s="86" t="s">
        <v>27</v>
      </c>
      <c r="F35" s="228" t="s">
        <v>221</v>
      </c>
      <c r="G35" s="69"/>
      <c r="H35" s="86" t="s">
        <v>27</v>
      </c>
      <c r="I35" s="228" t="s">
        <v>221</v>
      </c>
      <c r="J35" s="69"/>
      <c r="K35" s="86" t="s">
        <v>27</v>
      </c>
    </row>
    <row r="36" spans="1:12" ht="21" customHeight="1">
      <c r="A36" s="238"/>
      <c r="B36" s="87" t="s">
        <v>77</v>
      </c>
      <c r="C36" s="229"/>
      <c r="D36" s="70"/>
      <c r="E36" s="88" t="s">
        <v>27</v>
      </c>
      <c r="F36" s="229"/>
      <c r="G36" s="70"/>
      <c r="H36" s="88" t="s">
        <v>27</v>
      </c>
      <c r="I36" s="229"/>
      <c r="J36" s="70"/>
      <c r="K36" s="88" t="s">
        <v>27</v>
      </c>
    </row>
    <row r="37" spans="1:12" ht="21" customHeight="1">
      <c r="A37" s="238"/>
      <c r="B37" s="87" t="s">
        <v>79</v>
      </c>
      <c r="C37" s="229"/>
      <c r="D37" s="70"/>
      <c r="E37" s="88" t="s">
        <v>27</v>
      </c>
      <c r="F37" s="229"/>
      <c r="G37" s="70"/>
      <c r="H37" s="88" t="s">
        <v>27</v>
      </c>
      <c r="I37" s="229"/>
      <c r="J37" s="70"/>
      <c r="K37" s="88" t="s">
        <v>27</v>
      </c>
    </row>
    <row r="38" spans="1:12" ht="21" customHeight="1" thickBot="1">
      <c r="A38" s="91"/>
      <c r="B38" s="92" t="s">
        <v>81</v>
      </c>
      <c r="C38" s="235"/>
      <c r="D38" s="72"/>
      <c r="E38" s="93" t="s">
        <v>27</v>
      </c>
      <c r="F38" s="235"/>
      <c r="G38" s="72"/>
      <c r="H38" s="93" t="s">
        <v>27</v>
      </c>
      <c r="I38" s="235"/>
      <c r="J38" s="72"/>
      <c r="K38" s="93" t="s">
        <v>27</v>
      </c>
    </row>
    <row r="39" spans="1:12" ht="21" customHeight="1" thickBot="1">
      <c r="A39" s="236" t="s">
        <v>91</v>
      </c>
      <c r="B39" s="218"/>
      <c r="C39" s="217">
        <f>SUM(D20:D38)</f>
        <v>0</v>
      </c>
      <c r="D39" s="218"/>
      <c r="E39" s="78" t="s">
        <v>27</v>
      </c>
      <c r="F39" s="217">
        <f>SUM(G20:G38)</f>
        <v>0</v>
      </c>
      <c r="G39" s="218"/>
      <c r="H39" s="78" t="s">
        <v>27</v>
      </c>
      <c r="I39" s="217">
        <f>SUM(J20:J38)</f>
        <v>0</v>
      </c>
      <c r="J39" s="218"/>
      <c r="K39" s="94" t="s">
        <v>27</v>
      </c>
    </row>
    <row r="40" spans="1:12" ht="30" customHeight="1" thickTop="1" thickBot="1">
      <c r="G40" s="82"/>
      <c r="I40" s="95" t="s">
        <v>90</v>
      </c>
      <c r="J40" s="96">
        <f>SUM(C39:J39)</f>
        <v>0</v>
      </c>
      <c r="K40" s="84" t="s">
        <v>27</v>
      </c>
      <c r="L40" s="97"/>
    </row>
    <row r="41" spans="1:12" ht="14.25" thickTop="1"/>
  </sheetData>
  <sheetProtection algorithmName="SHA-512" hashValue="PE4Re7z/Lh5STS/UlAc2/vAI3Cb4oy4bgCsd8LVkatbwzTc0Q6CeADlbCH7kGvR3qi4rQqnAogdbvUaSwOYnFw==" saltValue="xiG+QaTlOd8Mz/AaTl+kQA==" spinCount="100000" sheet="1" objects="1" scenarios="1"/>
  <mergeCells count="40">
    <mergeCell ref="A39:B39"/>
    <mergeCell ref="C39:D39"/>
    <mergeCell ref="F39:G39"/>
    <mergeCell ref="I39:J39"/>
    <mergeCell ref="I20:I22"/>
    <mergeCell ref="I23:I28"/>
    <mergeCell ref="I29:I31"/>
    <mergeCell ref="I32:I34"/>
    <mergeCell ref="I35:I38"/>
    <mergeCell ref="C20:C22"/>
    <mergeCell ref="A20:A22"/>
    <mergeCell ref="A23:A28"/>
    <mergeCell ref="A29:A31"/>
    <mergeCell ref="A32:A34"/>
    <mergeCell ref="A35:A37"/>
    <mergeCell ref="F23:F28"/>
    <mergeCell ref="F29:F31"/>
    <mergeCell ref="F32:F34"/>
    <mergeCell ref="F35:F38"/>
    <mergeCell ref="C23:C28"/>
    <mergeCell ref="C29:C31"/>
    <mergeCell ref="C32:C34"/>
    <mergeCell ref="C35:C38"/>
    <mergeCell ref="I8:K8"/>
    <mergeCell ref="C19:E19"/>
    <mergeCell ref="F19:H19"/>
    <mergeCell ref="I19:K19"/>
    <mergeCell ref="F20:F22"/>
    <mergeCell ref="A9:B9"/>
    <mergeCell ref="A10:B10"/>
    <mergeCell ref="A11:B11"/>
    <mergeCell ref="F8:H8"/>
    <mergeCell ref="C8:E8"/>
    <mergeCell ref="A12:B12"/>
    <mergeCell ref="A13:B13"/>
    <mergeCell ref="I15:J15"/>
    <mergeCell ref="I14:J14"/>
    <mergeCell ref="A14:B14"/>
    <mergeCell ref="C14:D14"/>
    <mergeCell ref="F14:G14"/>
  </mergeCells>
  <phoneticPr fontId="1"/>
  <dataValidations count="2">
    <dataValidation type="list" allowBlank="1" showInputMessage="1" showErrorMessage="1" sqref="F38 C38 I38" xr:uid="{00000000-0002-0000-0300-000000000000}">
      <formula1>$K$2:$K$4</formula1>
    </dataValidation>
    <dataValidation type="list" allowBlank="1" showInputMessage="1" showErrorMessage="1" sqref="C9:C13 F9:F13 I9:I13 C20:C37 F20:F37 I20:I37" xr:uid="{00000000-0002-0000-0300-000001000000}">
      <formula1>"公立,私立"</formula1>
    </dataValidation>
  </dataValidations>
  <pageMargins left="0.7" right="0.7" top="0.75" bottom="0.16" header="0.3" footer="0.16"/>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4"/>
  <sheetViews>
    <sheetView showGridLines="0" zoomScaleNormal="100" workbookViewId="0">
      <selection activeCell="K3" sqref="K3"/>
    </sheetView>
  </sheetViews>
  <sheetFormatPr defaultRowHeight="13.5"/>
  <cols>
    <col min="1" max="1" width="12.5" customWidth="1"/>
    <col min="2" max="2" width="4.75" bestFit="1" customWidth="1"/>
    <col min="3" max="3" width="1.375" customWidth="1"/>
    <col min="4" max="4" width="3.25" customWidth="1"/>
    <col min="5" max="5" width="1" customWidth="1"/>
    <col min="6" max="6" width="12.5" customWidth="1"/>
    <col min="7" max="7" width="4.75" bestFit="1" customWidth="1"/>
    <col min="8" max="8" width="1.125" customWidth="1"/>
    <col min="9" max="9" width="3.375" customWidth="1"/>
    <col min="10" max="10" width="1" customWidth="1"/>
    <col min="11" max="11" width="12.5" customWidth="1"/>
    <col min="12" max="12" width="4.75" bestFit="1" customWidth="1"/>
    <col min="13" max="13" width="1" customWidth="1"/>
    <col min="14" max="14" width="3.125" customWidth="1"/>
    <col min="15" max="15" width="0.75" customWidth="1"/>
    <col min="16" max="16" width="12.5" customWidth="1"/>
    <col min="17" max="17" width="4.375" customWidth="1"/>
    <col min="19" max="19" width="7.5" customWidth="1"/>
  </cols>
  <sheetData>
    <row r="1" spans="1:19" ht="18.75">
      <c r="A1" s="34" t="s">
        <v>92</v>
      </c>
      <c r="Q1" s="1"/>
    </row>
    <row r="2" spans="1:19">
      <c r="A2" s="35"/>
    </row>
    <row r="3" spans="1:19" ht="13.5" customHeight="1">
      <c r="A3" t="s">
        <v>101</v>
      </c>
    </row>
    <row r="4" spans="1:19" ht="13.5" customHeight="1">
      <c r="A4" t="s">
        <v>102</v>
      </c>
    </row>
    <row r="5" spans="1:19" ht="13.5" customHeight="1">
      <c r="A5" s="34"/>
    </row>
    <row r="6" spans="1:19">
      <c r="A6" s="100" t="s">
        <v>324</v>
      </c>
    </row>
    <row r="7" spans="1:19" ht="14.25" thickBot="1"/>
    <row r="8" spans="1:19" s="2" customFormat="1" ht="30" customHeight="1">
      <c r="A8" s="240" t="s">
        <v>231</v>
      </c>
      <c r="B8" s="241"/>
      <c r="F8" s="240" t="s">
        <v>93</v>
      </c>
      <c r="G8" s="241"/>
      <c r="K8" s="242" t="s">
        <v>258</v>
      </c>
      <c r="L8" s="243"/>
    </row>
    <row r="9" spans="1:19" ht="38.25" customHeight="1" thickBot="1">
      <c r="A9" s="99"/>
      <c r="B9" s="101" t="s">
        <v>32</v>
      </c>
      <c r="D9" s="40" t="s">
        <v>28</v>
      </c>
      <c r="F9" s="99"/>
      <c r="G9" s="101" t="s">
        <v>32</v>
      </c>
      <c r="I9" s="40" t="s">
        <v>30</v>
      </c>
      <c r="K9" s="102">
        <f>+A9-F9</f>
        <v>0</v>
      </c>
      <c r="L9" s="103" t="s">
        <v>32</v>
      </c>
    </row>
    <row r="10" spans="1:19" ht="29.25" customHeight="1"/>
    <row r="11" spans="1:19">
      <c r="A11" s="100" t="s">
        <v>94</v>
      </c>
    </row>
    <row r="12" spans="1:19" ht="14.25" thickBot="1"/>
    <row r="13" spans="1:19" s="2" customFormat="1" ht="44.25" customHeight="1">
      <c r="A13" s="240" t="s">
        <v>95</v>
      </c>
      <c r="B13" s="241"/>
      <c r="F13" s="248" t="s">
        <v>224</v>
      </c>
      <c r="G13" s="249"/>
      <c r="K13" s="248" t="s">
        <v>259</v>
      </c>
      <c r="L13" s="249"/>
      <c r="P13" s="242" t="s">
        <v>96</v>
      </c>
      <c r="Q13" s="253"/>
    </row>
    <row r="14" spans="1:19" ht="36" customHeight="1" thickBot="1">
      <c r="A14" s="99"/>
      <c r="B14" s="101" t="s">
        <v>32</v>
      </c>
      <c r="D14" s="40" t="s">
        <v>33</v>
      </c>
      <c r="F14" s="99"/>
      <c r="G14" s="101" t="s">
        <v>32</v>
      </c>
      <c r="I14" s="40" t="s">
        <v>28</v>
      </c>
      <c r="K14" s="99"/>
      <c r="L14" s="101" t="s">
        <v>32</v>
      </c>
      <c r="N14" s="40" t="s">
        <v>30</v>
      </c>
      <c r="P14" s="102">
        <f>+A14+F14-K14</f>
        <v>0</v>
      </c>
      <c r="Q14" s="103" t="s">
        <v>32</v>
      </c>
    </row>
    <row r="15" spans="1:19" ht="13.5" customHeight="1">
      <c r="B15" s="104"/>
      <c r="D15" s="40"/>
      <c r="G15" s="104"/>
      <c r="I15" s="40"/>
      <c r="L15" s="104"/>
      <c r="N15" s="40"/>
      <c r="Q15" s="104"/>
      <c r="S15" s="19"/>
    </row>
    <row r="16" spans="1:19" ht="16.5" customHeight="1">
      <c r="A16" s="105" t="s">
        <v>103</v>
      </c>
      <c r="D16" s="40"/>
      <c r="G16" s="104"/>
      <c r="I16" s="40"/>
      <c r="L16" s="104"/>
      <c r="N16" s="40"/>
      <c r="Q16" s="104"/>
    </row>
    <row r="17" spans="1:17" ht="204" customHeight="1">
      <c r="A17" s="252"/>
      <c r="B17" s="252"/>
      <c r="C17" s="252"/>
      <c r="D17" s="252"/>
      <c r="E17" s="252"/>
      <c r="F17" s="252"/>
      <c r="G17" s="252"/>
      <c r="H17" s="252"/>
      <c r="I17" s="252"/>
      <c r="J17" s="252"/>
      <c r="K17" s="252"/>
      <c r="L17" s="252"/>
      <c r="M17" s="252"/>
      <c r="N17" s="252"/>
      <c r="O17" s="252"/>
      <c r="P17" s="252"/>
      <c r="Q17" s="252"/>
    </row>
    <row r="18" spans="1:17" ht="14.25" customHeight="1"/>
    <row r="19" spans="1:17">
      <c r="A19" s="100" t="s">
        <v>97</v>
      </c>
    </row>
    <row r="20" spans="1:17" ht="14.25" thickBot="1"/>
    <row r="21" spans="1:17" s="2" customFormat="1" ht="30" customHeight="1">
      <c r="A21" s="244" t="s">
        <v>98</v>
      </c>
      <c r="B21" s="245"/>
      <c r="F21" s="246" t="s">
        <v>260</v>
      </c>
      <c r="G21" s="247"/>
      <c r="K21" s="248" t="s">
        <v>99</v>
      </c>
      <c r="L21" s="249"/>
      <c r="P21" s="250" t="s">
        <v>100</v>
      </c>
      <c r="Q21" s="251"/>
    </row>
    <row r="22" spans="1:17" ht="36" customHeight="1" thickBot="1">
      <c r="A22" s="99"/>
      <c r="B22" s="101" t="s">
        <v>32</v>
      </c>
      <c r="D22" s="40" t="s">
        <v>33</v>
      </c>
      <c r="F22" s="99"/>
      <c r="G22" s="101" t="s">
        <v>32</v>
      </c>
      <c r="I22" s="40" t="s">
        <v>28</v>
      </c>
      <c r="K22" s="99"/>
      <c r="L22" s="101" t="s">
        <v>32</v>
      </c>
      <c r="N22" s="40" t="s">
        <v>30</v>
      </c>
      <c r="P22" s="102">
        <f>+A22+F22-K22</f>
        <v>0</v>
      </c>
      <c r="Q22" s="103" t="s">
        <v>32</v>
      </c>
    </row>
    <row r="23" spans="1:17">
      <c r="K23" s="20" t="s">
        <v>222</v>
      </c>
    </row>
    <row r="24" spans="1:17">
      <c r="K24" s="20" t="s">
        <v>223</v>
      </c>
    </row>
  </sheetData>
  <sheetProtection algorithmName="SHA-512" hashValue="0h58HYnBjP0IF8OKGJLu++/Zx77NRSD/k+K4pmhxKhhJJLjTENc2XQNpJ2yku8KvAa28dMpjB4WVcfnFy08t3w==" saltValue="9Z72Y422CTjG4ggzLjBAnA==" spinCount="100000" sheet="1" objects="1" scenarios="1"/>
  <mergeCells count="12">
    <mergeCell ref="P21:Q21"/>
    <mergeCell ref="A17:Q17"/>
    <mergeCell ref="P13:Q13"/>
    <mergeCell ref="K13:L13"/>
    <mergeCell ref="F13:G13"/>
    <mergeCell ref="A13:B13"/>
    <mergeCell ref="A8:B8"/>
    <mergeCell ref="F8:G8"/>
    <mergeCell ref="K8:L8"/>
    <mergeCell ref="A21:B21"/>
    <mergeCell ref="F21:G21"/>
    <mergeCell ref="K21:L21"/>
  </mergeCells>
  <phoneticPr fontId="1"/>
  <pageMargins left="0.7" right="0.7" top="0.75" bottom="0.75" header="0.3" footer="0.3"/>
  <pageSetup paperSize="9" scale="88"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6"/>
  <sheetViews>
    <sheetView showGridLines="0" zoomScaleNormal="100" workbookViewId="0">
      <selection activeCell="AB4" sqref="AB4"/>
    </sheetView>
  </sheetViews>
  <sheetFormatPr defaultColWidth="9" defaultRowHeight="13.5"/>
  <cols>
    <col min="1" max="34" width="3.25" customWidth="1"/>
    <col min="35" max="35" width="3" customWidth="1"/>
    <col min="36" max="36" width="5.75" bestFit="1" customWidth="1"/>
  </cols>
  <sheetData>
    <row r="1" spans="1:36" ht="18.75">
      <c r="A1" s="34" t="s">
        <v>104</v>
      </c>
      <c r="B1" s="34"/>
      <c r="C1" s="34"/>
      <c r="D1" s="34"/>
      <c r="E1" s="34"/>
      <c r="F1" s="34"/>
      <c r="AJ1" s="1"/>
    </row>
    <row r="2" spans="1:36" ht="18.75">
      <c r="A2" s="34" t="s">
        <v>105</v>
      </c>
      <c r="B2" s="34"/>
      <c r="C2" s="34"/>
      <c r="D2" s="34"/>
      <c r="E2" s="34"/>
      <c r="F2" s="34"/>
    </row>
    <row r="4" spans="1:36">
      <c r="A4" t="s">
        <v>106</v>
      </c>
    </row>
    <row r="5" spans="1:36">
      <c r="A5" t="s">
        <v>107</v>
      </c>
    </row>
    <row r="7" spans="1:36" ht="26.25" customHeight="1">
      <c r="A7" s="106" t="s">
        <v>226</v>
      </c>
      <c r="B7" s="106"/>
      <c r="C7" s="106"/>
      <c r="D7" s="106"/>
      <c r="E7" s="106"/>
      <c r="F7" s="106"/>
    </row>
    <row r="8" spans="1:36" ht="15" customHeight="1">
      <c r="G8" s="297" t="s">
        <v>340</v>
      </c>
      <c r="H8" s="298"/>
      <c r="I8" s="298"/>
      <c r="J8" s="298"/>
      <c r="K8" s="298"/>
      <c r="L8" s="298"/>
      <c r="M8" s="299"/>
      <c r="N8" s="297" t="s">
        <v>341</v>
      </c>
      <c r="O8" s="298"/>
      <c r="P8" s="298"/>
      <c r="Q8" s="298"/>
      <c r="R8" s="298"/>
      <c r="S8" s="298"/>
      <c r="T8" s="299"/>
      <c r="U8" s="2"/>
      <c r="V8" s="297" t="s">
        <v>114</v>
      </c>
      <c r="W8" s="298"/>
      <c r="X8" s="298"/>
      <c r="Y8" s="298"/>
      <c r="Z8" s="298"/>
      <c r="AA8" s="298"/>
      <c r="AB8" s="299"/>
    </row>
    <row r="9" spans="1:36" ht="26.25" customHeight="1">
      <c r="A9" s="283" t="s">
        <v>108</v>
      </c>
      <c r="B9" s="284"/>
      <c r="C9" s="284"/>
      <c r="D9" s="284"/>
      <c r="E9" s="284"/>
      <c r="F9" s="284"/>
      <c r="G9" s="290"/>
      <c r="H9" s="290"/>
      <c r="I9" s="290"/>
      <c r="J9" s="290"/>
      <c r="K9" s="290"/>
      <c r="L9" s="290"/>
      <c r="M9" s="107" t="s">
        <v>123</v>
      </c>
      <c r="N9" s="289"/>
      <c r="O9" s="290"/>
      <c r="P9" s="290"/>
      <c r="Q9" s="290"/>
      <c r="R9" s="290"/>
      <c r="S9" s="290"/>
      <c r="T9" s="107" t="s">
        <v>123</v>
      </c>
      <c r="U9" s="108"/>
      <c r="V9" s="289"/>
      <c r="W9" s="290"/>
      <c r="X9" s="290"/>
      <c r="Y9" s="290"/>
      <c r="Z9" s="290"/>
      <c r="AA9" s="290"/>
      <c r="AB9" s="109" t="s">
        <v>123</v>
      </c>
    </row>
    <row r="10" spans="1:36" ht="26.25" customHeight="1">
      <c r="A10" s="283" t="s">
        <v>109</v>
      </c>
      <c r="B10" s="284"/>
      <c r="C10" s="284"/>
      <c r="D10" s="284"/>
      <c r="E10" s="284"/>
      <c r="F10" s="284"/>
      <c r="G10" s="290"/>
      <c r="H10" s="290"/>
      <c r="I10" s="290"/>
      <c r="J10" s="290"/>
      <c r="K10" s="290"/>
      <c r="L10" s="290"/>
      <c r="M10" s="107" t="s">
        <v>123</v>
      </c>
      <c r="N10" s="289"/>
      <c r="O10" s="290"/>
      <c r="P10" s="290"/>
      <c r="Q10" s="290"/>
      <c r="R10" s="290"/>
      <c r="S10" s="290"/>
      <c r="T10" s="107" t="s">
        <v>123</v>
      </c>
      <c r="U10" s="108"/>
      <c r="V10" s="289"/>
      <c r="W10" s="290"/>
      <c r="X10" s="290"/>
      <c r="Y10" s="290"/>
      <c r="Z10" s="290"/>
      <c r="AA10" s="290"/>
      <c r="AB10" s="109" t="s">
        <v>123</v>
      </c>
    </row>
    <row r="11" spans="1:36" ht="26.25" customHeight="1">
      <c r="A11" s="283" t="s">
        <v>110</v>
      </c>
      <c r="B11" s="284"/>
      <c r="C11" s="284"/>
      <c r="D11" s="284"/>
      <c r="E11" s="284"/>
      <c r="F11" s="284"/>
      <c r="G11" s="290"/>
      <c r="H11" s="290"/>
      <c r="I11" s="290"/>
      <c r="J11" s="290"/>
      <c r="K11" s="290"/>
      <c r="L11" s="290"/>
      <c r="M11" s="107" t="s">
        <v>123</v>
      </c>
      <c r="N11" s="289"/>
      <c r="O11" s="290"/>
      <c r="P11" s="290"/>
      <c r="Q11" s="290"/>
      <c r="R11" s="290"/>
      <c r="S11" s="290"/>
      <c r="T11" s="107" t="s">
        <v>123</v>
      </c>
      <c r="U11" s="108"/>
      <c r="V11" s="289"/>
      <c r="W11" s="290"/>
      <c r="X11" s="290"/>
      <c r="Y11" s="290"/>
      <c r="Z11" s="290"/>
      <c r="AA11" s="290"/>
      <c r="AB11" s="109" t="s">
        <v>123</v>
      </c>
    </row>
    <row r="12" spans="1:36" ht="26.25" customHeight="1" thickBot="1">
      <c r="A12" s="283" t="s">
        <v>111</v>
      </c>
      <c r="B12" s="284"/>
      <c r="C12" s="284"/>
      <c r="D12" s="284"/>
      <c r="E12" s="284"/>
      <c r="F12" s="284"/>
      <c r="G12" s="292"/>
      <c r="H12" s="292"/>
      <c r="I12" s="292"/>
      <c r="J12" s="292"/>
      <c r="K12" s="292"/>
      <c r="L12" s="292"/>
      <c r="M12" s="107" t="s">
        <v>123</v>
      </c>
      <c r="N12" s="291"/>
      <c r="O12" s="292"/>
      <c r="P12" s="292"/>
      <c r="Q12" s="292"/>
      <c r="R12" s="292"/>
      <c r="S12" s="292"/>
      <c r="T12" s="107" t="s">
        <v>123</v>
      </c>
      <c r="U12" s="108"/>
      <c r="V12" s="291"/>
      <c r="W12" s="292"/>
      <c r="X12" s="292"/>
      <c r="Y12" s="292"/>
      <c r="Z12" s="292"/>
      <c r="AA12" s="292"/>
      <c r="AB12" s="109" t="s">
        <v>123</v>
      </c>
    </row>
    <row r="13" spans="1:36" ht="26.25" customHeight="1" thickBot="1">
      <c r="A13" s="283" t="s">
        <v>112</v>
      </c>
      <c r="B13" s="284"/>
      <c r="C13" s="284"/>
      <c r="D13" s="284"/>
      <c r="E13" s="284"/>
      <c r="F13" s="285"/>
      <c r="G13" s="293">
        <f>SUM(G9:L12)</f>
        <v>0</v>
      </c>
      <c r="H13" s="294"/>
      <c r="I13" s="294"/>
      <c r="J13" s="294"/>
      <c r="K13" s="294"/>
      <c r="L13" s="294"/>
      <c r="M13" s="110" t="s">
        <v>123</v>
      </c>
      <c r="N13" s="293">
        <f>SUM(N9:S12)</f>
        <v>0</v>
      </c>
      <c r="O13" s="294"/>
      <c r="P13" s="294"/>
      <c r="Q13" s="294"/>
      <c r="R13" s="294"/>
      <c r="S13" s="294"/>
      <c r="T13" s="111" t="s">
        <v>123</v>
      </c>
      <c r="U13" s="112"/>
      <c r="V13" s="293">
        <f>SUM(V9:AA12)</f>
        <v>0</v>
      </c>
      <c r="W13" s="294"/>
      <c r="X13" s="294"/>
      <c r="Y13" s="294"/>
      <c r="Z13" s="294"/>
      <c r="AA13" s="294"/>
      <c r="AB13" s="113" t="s">
        <v>123</v>
      </c>
    </row>
    <row r="14" spans="1:36" ht="3.75" customHeight="1" thickBot="1">
      <c r="G14" s="108"/>
      <c r="H14" s="108"/>
      <c r="I14" s="108"/>
      <c r="J14" s="108"/>
      <c r="K14" s="108"/>
      <c r="L14" s="108"/>
      <c r="M14" s="114"/>
      <c r="N14" s="108"/>
      <c r="O14" s="108"/>
      <c r="P14" s="108"/>
      <c r="Q14" s="108"/>
      <c r="R14" s="108"/>
      <c r="S14" s="108"/>
      <c r="T14" s="114"/>
      <c r="U14" s="108"/>
      <c r="V14" s="108"/>
      <c r="W14" s="108"/>
      <c r="X14" s="108"/>
      <c r="Y14" s="108"/>
      <c r="Z14" s="108"/>
      <c r="AA14" s="108"/>
    </row>
    <row r="15" spans="1:36" ht="30" customHeight="1" thickBot="1">
      <c r="G15" s="108"/>
      <c r="H15" s="108"/>
      <c r="I15" s="108"/>
      <c r="J15" s="108"/>
      <c r="K15" s="108"/>
      <c r="L15" s="108"/>
      <c r="M15" s="108"/>
      <c r="N15" s="300" t="s">
        <v>91</v>
      </c>
      <c r="O15" s="301"/>
      <c r="P15" s="301"/>
      <c r="Q15" s="301"/>
      <c r="R15" s="301"/>
      <c r="S15" s="301"/>
      <c r="T15" s="302"/>
      <c r="U15" s="115"/>
      <c r="V15" s="295">
        <f>SUM(G13,N13,V13)</f>
        <v>0</v>
      </c>
      <c r="W15" s="295"/>
      <c r="X15" s="295"/>
      <c r="Y15" s="295"/>
      <c r="Z15" s="295"/>
      <c r="AA15" s="295"/>
      <c r="AB15" s="116" t="s">
        <v>123</v>
      </c>
      <c r="AC15" s="117" t="s">
        <v>232</v>
      </c>
      <c r="AD15" s="117"/>
      <c r="AE15" s="117"/>
      <c r="AF15" s="117"/>
      <c r="AG15" s="117"/>
      <c r="AH15" s="117"/>
    </row>
    <row r="16" spans="1:36" ht="14.25" customHeight="1">
      <c r="N16" s="118"/>
      <c r="O16" s="118"/>
      <c r="P16" s="118"/>
      <c r="Q16" s="118"/>
      <c r="R16" s="118"/>
      <c r="S16" s="118"/>
      <c r="T16" s="118"/>
      <c r="U16" s="119"/>
      <c r="V16" s="119"/>
      <c r="W16" s="119"/>
      <c r="X16" s="119"/>
      <c r="Y16" s="119"/>
      <c r="Z16" s="119"/>
      <c r="AA16" s="119"/>
      <c r="AB16" s="120"/>
    </row>
    <row r="17" spans="1:30" ht="17.25" customHeight="1">
      <c r="A17" s="106" t="s">
        <v>225</v>
      </c>
      <c r="B17" s="106"/>
      <c r="C17" s="106"/>
      <c r="D17" s="106"/>
      <c r="E17" s="106"/>
      <c r="F17" s="106"/>
    </row>
    <row r="18" spans="1:30" ht="15" customHeight="1">
      <c r="A18" s="297" t="s">
        <v>115</v>
      </c>
      <c r="B18" s="298"/>
      <c r="C18" s="298"/>
      <c r="D18" s="298"/>
      <c r="E18" s="298"/>
      <c r="F18" s="298"/>
      <c r="G18" s="298"/>
      <c r="H18" s="298"/>
      <c r="I18" s="298"/>
      <c r="J18" s="298"/>
      <c r="K18" s="298"/>
      <c r="L18" s="298"/>
      <c r="M18" s="299"/>
      <c r="P18" s="297" t="s">
        <v>118</v>
      </c>
      <c r="Q18" s="298"/>
      <c r="R18" s="298"/>
      <c r="S18" s="298"/>
      <c r="T18" s="298"/>
      <c r="U18" s="298"/>
      <c r="V18" s="298"/>
      <c r="W18" s="298"/>
      <c r="X18" s="298"/>
      <c r="Y18" s="298"/>
      <c r="Z18" s="298"/>
      <c r="AA18" s="298"/>
      <c r="AB18" s="298"/>
      <c r="AC18" s="299"/>
    </row>
    <row r="19" spans="1:30" ht="30" customHeight="1">
      <c r="A19" s="286" t="s">
        <v>39</v>
      </c>
      <c r="B19" s="287"/>
      <c r="C19" s="287"/>
      <c r="D19" s="287"/>
      <c r="E19" s="287"/>
      <c r="F19" s="287"/>
      <c r="G19" s="290"/>
      <c r="H19" s="290"/>
      <c r="I19" s="290"/>
      <c r="J19" s="290"/>
      <c r="K19" s="290"/>
      <c r="L19" s="290"/>
      <c r="M19" s="109" t="s">
        <v>113</v>
      </c>
      <c r="P19" s="325" t="s">
        <v>119</v>
      </c>
      <c r="Q19" s="326"/>
      <c r="R19" s="326"/>
      <c r="S19" s="326"/>
      <c r="T19" s="326"/>
      <c r="U19" s="326"/>
      <c r="V19" s="326"/>
      <c r="W19" s="322"/>
      <c r="X19" s="322"/>
      <c r="Y19" s="322"/>
      <c r="Z19" s="322"/>
      <c r="AA19" s="322"/>
      <c r="AB19" s="322"/>
      <c r="AC19" s="109" t="s">
        <v>113</v>
      </c>
    </row>
    <row r="20" spans="1:30" ht="30" customHeight="1">
      <c r="A20" s="286" t="s">
        <v>40</v>
      </c>
      <c r="B20" s="287"/>
      <c r="C20" s="287"/>
      <c r="D20" s="287"/>
      <c r="E20" s="287"/>
      <c r="F20" s="287"/>
      <c r="G20" s="290"/>
      <c r="H20" s="290"/>
      <c r="I20" s="290"/>
      <c r="J20" s="290"/>
      <c r="K20" s="290"/>
      <c r="L20" s="290"/>
      <c r="M20" s="109" t="s">
        <v>113</v>
      </c>
      <c r="P20" s="325" t="s">
        <v>120</v>
      </c>
      <c r="Q20" s="326"/>
      <c r="R20" s="326"/>
      <c r="S20" s="326"/>
      <c r="T20" s="326"/>
      <c r="U20" s="326"/>
      <c r="V20" s="326"/>
      <c r="W20" s="322"/>
      <c r="X20" s="322"/>
      <c r="Y20" s="322"/>
      <c r="Z20" s="322"/>
      <c r="AA20" s="322"/>
      <c r="AB20" s="322"/>
      <c r="AC20" s="109" t="s">
        <v>113</v>
      </c>
    </row>
    <row r="21" spans="1:30" ht="30" customHeight="1">
      <c r="A21" s="286" t="s">
        <v>41</v>
      </c>
      <c r="B21" s="287"/>
      <c r="C21" s="287"/>
      <c r="D21" s="287"/>
      <c r="E21" s="287"/>
      <c r="F21" s="287"/>
      <c r="G21" s="290"/>
      <c r="H21" s="290"/>
      <c r="I21" s="290"/>
      <c r="J21" s="290"/>
      <c r="K21" s="290"/>
      <c r="L21" s="290"/>
      <c r="M21" s="109" t="s">
        <v>113</v>
      </c>
      <c r="P21" s="325" t="s">
        <v>24</v>
      </c>
      <c r="Q21" s="326"/>
      <c r="R21" s="326"/>
      <c r="S21" s="326"/>
      <c r="T21" s="326"/>
      <c r="U21" s="326"/>
      <c r="V21" s="326"/>
      <c r="W21" s="322"/>
      <c r="X21" s="322"/>
      <c r="Y21" s="322"/>
      <c r="Z21" s="322"/>
      <c r="AA21" s="322"/>
      <c r="AB21" s="322"/>
      <c r="AC21" s="109" t="s">
        <v>113</v>
      </c>
    </row>
    <row r="22" spans="1:30" ht="30" customHeight="1">
      <c r="A22" s="286" t="s">
        <v>116</v>
      </c>
      <c r="B22" s="287"/>
      <c r="C22" s="287"/>
      <c r="D22" s="287"/>
      <c r="E22" s="287"/>
      <c r="F22" s="287"/>
      <c r="G22" s="290"/>
      <c r="H22" s="290"/>
      <c r="I22" s="290"/>
      <c r="J22" s="290"/>
      <c r="K22" s="290"/>
      <c r="L22" s="290"/>
      <c r="M22" s="109" t="s">
        <v>113</v>
      </c>
      <c r="P22" s="325" t="s">
        <v>26</v>
      </c>
      <c r="Q22" s="326"/>
      <c r="R22" s="326"/>
      <c r="S22" s="326"/>
      <c r="T22" s="326"/>
      <c r="U22" s="326"/>
      <c r="V22" s="326"/>
      <c r="W22" s="322"/>
      <c r="X22" s="322"/>
      <c r="Y22" s="322"/>
      <c r="Z22" s="322"/>
      <c r="AA22" s="322"/>
      <c r="AB22" s="322"/>
      <c r="AC22" s="109" t="s">
        <v>113</v>
      </c>
    </row>
    <row r="23" spans="1:30" ht="30" customHeight="1">
      <c r="A23" s="286" t="s">
        <v>25</v>
      </c>
      <c r="B23" s="287"/>
      <c r="C23" s="287"/>
      <c r="D23" s="287"/>
      <c r="E23" s="287"/>
      <c r="F23" s="287"/>
      <c r="G23" s="290"/>
      <c r="H23" s="290"/>
      <c r="I23" s="290"/>
      <c r="J23" s="290"/>
      <c r="K23" s="290"/>
      <c r="L23" s="290"/>
      <c r="M23" s="109" t="s">
        <v>113</v>
      </c>
      <c r="P23" s="325" t="s">
        <v>121</v>
      </c>
      <c r="Q23" s="326"/>
      <c r="R23" s="326"/>
      <c r="S23" s="326"/>
      <c r="T23" s="326"/>
      <c r="U23" s="326"/>
      <c r="V23" s="326"/>
      <c r="W23" s="322"/>
      <c r="X23" s="322"/>
      <c r="Y23" s="322"/>
      <c r="Z23" s="322"/>
      <c r="AA23" s="322"/>
      <c r="AB23" s="322"/>
      <c r="AC23" s="109" t="s">
        <v>113</v>
      </c>
    </row>
    <row r="24" spans="1:30" ht="30" customHeight="1" thickBot="1">
      <c r="A24" s="286" t="s">
        <v>43</v>
      </c>
      <c r="B24" s="287"/>
      <c r="C24" s="287"/>
      <c r="D24" s="287"/>
      <c r="E24" s="287"/>
      <c r="F24" s="287"/>
      <c r="G24" s="290"/>
      <c r="H24" s="290"/>
      <c r="I24" s="290"/>
      <c r="J24" s="290"/>
      <c r="K24" s="290"/>
      <c r="L24" s="290"/>
      <c r="M24" s="109" t="s">
        <v>113</v>
      </c>
      <c r="P24" s="327" t="s">
        <v>122</v>
      </c>
      <c r="Q24" s="328"/>
      <c r="R24" s="328"/>
      <c r="S24" s="328"/>
      <c r="T24" s="328"/>
      <c r="U24" s="328"/>
      <c r="V24" s="328"/>
      <c r="W24" s="323"/>
      <c r="X24" s="323"/>
      <c r="Y24" s="323"/>
      <c r="Z24" s="323"/>
      <c r="AA24" s="323"/>
      <c r="AB24" s="323"/>
      <c r="AC24" s="121" t="s">
        <v>113</v>
      </c>
    </row>
    <row r="25" spans="1:30" ht="30" customHeight="1" thickBot="1">
      <c r="A25" s="286" t="s">
        <v>117</v>
      </c>
      <c r="B25" s="287"/>
      <c r="C25" s="287"/>
      <c r="D25" s="287"/>
      <c r="E25" s="287"/>
      <c r="F25" s="287"/>
      <c r="G25" s="288"/>
      <c r="H25" s="288"/>
      <c r="I25" s="288"/>
      <c r="J25" s="288"/>
      <c r="K25" s="288"/>
      <c r="L25" s="288"/>
      <c r="M25" s="121" t="s">
        <v>113</v>
      </c>
      <c r="P25" s="283" t="s">
        <v>91</v>
      </c>
      <c r="Q25" s="284"/>
      <c r="R25" s="284"/>
      <c r="S25" s="284"/>
      <c r="T25" s="284"/>
      <c r="U25" s="284"/>
      <c r="V25" s="324"/>
      <c r="W25" s="329">
        <f>SUM(W19:AB24)</f>
        <v>0</v>
      </c>
      <c r="X25" s="330"/>
      <c r="Y25" s="330"/>
      <c r="Z25" s="330"/>
      <c r="AA25" s="330"/>
      <c r="AB25" s="330"/>
      <c r="AC25" s="122" t="s">
        <v>113</v>
      </c>
      <c r="AD25" s="117" t="s">
        <v>234</v>
      </c>
    </row>
    <row r="26" spans="1:30" ht="30" customHeight="1" thickBot="1">
      <c r="A26" s="286" t="s">
        <v>91</v>
      </c>
      <c r="B26" s="287"/>
      <c r="C26" s="287"/>
      <c r="D26" s="287"/>
      <c r="E26" s="287"/>
      <c r="F26" s="296"/>
      <c r="G26" s="281">
        <f>SUM(G19:L25)</f>
        <v>0</v>
      </c>
      <c r="H26" s="282"/>
      <c r="I26" s="282"/>
      <c r="J26" s="282"/>
      <c r="K26" s="282"/>
      <c r="L26" s="282"/>
      <c r="M26" s="122" t="s">
        <v>113</v>
      </c>
      <c r="N26" s="117" t="s">
        <v>233</v>
      </c>
      <c r="O26" s="117"/>
      <c r="P26" s="117"/>
      <c r="Q26" s="117"/>
      <c r="R26" s="117"/>
      <c r="S26" s="117"/>
    </row>
    <row r="27" spans="1:30" ht="20.25" customHeight="1" thickBot="1">
      <c r="M27" s="123"/>
    </row>
    <row r="28" spans="1:30" ht="26.25" customHeight="1">
      <c r="A28" s="269" t="s">
        <v>236</v>
      </c>
      <c r="B28" s="270"/>
      <c r="C28" s="270"/>
      <c r="D28" s="270"/>
      <c r="E28" s="271"/>
      <c r="F28" s="5"/>
      <c r="G28" s="124"/>
      <c r="H28" s="274" t="s">
        <v>237</v>
      </c>
      <c r="I28" s="275"/>
      <c r="J28" s="275"/>
      <c r="K28" s="275"/>
      <c r="L28" s="276"/>
      <c r="N28" s="274" t="s">
        <v>238</v>
      </c>
      <c r="O28" s="275"/>
      <c r="P28" s="275"/>
      <c r="Q28" s="275"/>
      <c r="R28" s="276"/>
      <c r="V28" s="269" t="s">
        <v>239</v>
      </c>
      <c r="W28" s="270"/>
      <c r="X28" s="270"/>
      <c r="Y28" s="270"/>
      <c r="Z28" s="271"/>
    </row>
    <row r="29" spans="1:30" ht="27.75" customHeight="1" thickBot="1">
      <c r="A29" s="272">
        <f>$V$15*12</f>
        <v>0</v>
      </c>
      <c r="B29" s="273"/>
      <c r="C29" s="273"/>
      <c r="D29" s="273"/>
      <c r="E29" s="125" t="s">
        <v>235</v>
      </c>
      <c r="F29" s="126"/>
      <c r="G29" s="127"/>
      <c r="H29" s="272">
        <f>$G$26*12</f>
        <v>0</v>
      </c>
      <c r="I29" s="273"/>
      <c r="J29" s="273"/>
      <c r="K29" s="273"/>
      <c r="L29" s="125" t="s">
        <v>235</v>
      </c>
      <c r="M29" s="126"/>
      <c r="N29" s="272">
        <f>$W$25</f>
        <v>0</v>
      </c>
      <c r="O29" s="273"/>
      <c r="P29" s="273"/>
      <c r="Q29" s="273"/>
      <c r="R29" s="125" t="s">
        <v>235</v>
      </c>
      <c r="S29" s="126"/>
      <c r="T29" s="126"/>
      <c r="U29" s="126"/>
      <c r="V29" s="272">
        <f>(IF(+A29-(H29+N29)&gt;=0,0,+A29-(H29+N29)))</f>
        <v>0</v>
      </c>
      <c r="W29" s="273"/>
      <c r="X29" s="273"/>
      <c r="Y29" s="273"/>
      <c r="Z29" s="128" t="s">
        <v>235</v>
      </c>
    </row>
    <row r="30" spans="1:30" ht="14.25" thickBot="1">
      <c r="C30" s="25"/>
      <c r="V30" s="25"/>
    </row>
    <row r="31" spans="1:30" ht="26.25" customHeight="1">
      <c r="A31" s="274" t="s">
        <v>239</v>
      </c>
      <c r="B31" s="275"/>
      <c r="C31" s="275"/>
      <c r="D31" s="275"/>
      <c r="E31" s="276"/>
      <c r="H31" s="264" t="s">
        <v>240</v>
      </c>
      <c r="I31" s="265"/>
      <c r="J31" s="265"/>
      <c r="K31" s="265"/>
      <c r="L31" s="266"/>
      <c r="N31" s="264" t="s">
        <v>241</v>
      </c>
      <c r="O31" s="265"/>
      <c r="P31" s="265"/>
      <c r="Q31" s="265"/>
      <c r="R31" s="266"/>
      <c r="V31" s="254" t="s">
        <v>244</v>
      </c>
      <c r="W31" s="255"/>
      <c r="X31" s="255"/>
      <c r="Y31" s="255"/>
      <c r="Z31" s="256"/>
    </row>
    <row r="32" spans="1:30" ht="26.25" customHeight="1" thickBot="1">
      <c r="A32" s="277">
        <f>$V$29</f>
        <v>0</v>
      </c>
      <c r="B32" s="278"/>
      <c r="C32" s="278"/>
      <c r="D32" s="278"/>
      <c r="E32" s="125" t="s">
        <v>235</v>
      </c>
      <c r="F32" s="126"/>
      <c r="G32" s="126"/>
      <c r="H32" s="279"/>
      <c r="I32" s="280"/>
      <c r="J32" s="280"/>
      <c r="K32" s="280"/>
      <c r="L32" s="125" t="s">
        <v>242</v>
      </c>
      <c r="M32" s="126"/>
      <c r="N32" s="279"/>
      <c r="O32" s="280"/>
      <c r="P32" s="280"/>
      <c r="Q32" s="280"/>
      <c r="R32" s="125" t="s">
        <v>235</v>
      </c>
      <c r="S32" s="126"/>
      <c r="T32" s="126"/>
      <c r="U32" s="126"/>
      <c r="V32" s="277">
        <f>+A32*H32+N32</f>
        <v>0</v>
      </c>
      <c r="W32" s="278"/>
      <c r="X32" s="278"/>
      <c r="Y32" s="278"/>
      <c r="Z32" s="128" t="s">
        <v>235</v>
      </c>
    </row>
    <row r="33" spans="1:18" ht="14.25" thickBot="1">
      <c r="B33" s="25"/>
      <c r="H33" s="25"/>
    </row>
    <row r="34" spans="1:18" ht="26.25" customHeight="1">
      <c r="A34" s="259" t="s">
        <v>330</v>
      </c>
      <c r="B34" s="260"/>
      <c r="C34" s="260"/>
      <c r="D34" s="260"/>
      <c r="E34" s="261"/>
      <c r="H34" s="254" t="s">
        <v>244</v>
      </c>
      <c r="I34" s="255"/>
      <c r="J34" s="255"/>
      <c r="K34" s="255"/>
      <c r="L34" s="256"/>
      <c r="N34" s="264" t="s">
        <v>243</v>
      </c>
      <c r="O34" s="265"/>
      <c r="P34" s="265"/>
      <c r="Q34" s="265"/>
      <c r="R34" s="266"/>
    </row>
    <row r="35" spans="1:18" ht="26.25" customHeight="1" thickBot="1">
      <c r="A35" s="262"/>
      <c r="B35" s="263"/>
      <c r="C35" s="263"/>
      <c r="D35" s="263"/>
      <c r="E35" s="129" t="s">
        <v>235</v>
      </c>
      <c r="F35" s="108"/>
      <c r="G35" s="108"/>
      <c r="H35" s="257">
        <f>+V32</f>
        <v>0</v>
      </c>
      <c r="I35" s="258"/>
      <c r="J35" s="258"/>
      <c r="K35" s="258"/>
      <c r="L35" s="129" t="s">
        <v>235</v>
      </c>
      <c r="M35" s="108"/>
      <c r="N35" s="267">
        <f>+A35+H35</f>
        <v>0</v>
      </c>
      <c r="O35" s="268"/>
      <c r="P35" s="268"/>
      <c r="Q35" s="268"/>
      <c r="R35" s="128" t="s">
        <v>235</v>
      </c>
    </row>
    <row r="36" spans="1:18">
      <c r="N36" s="25"/>
    </row>
  </sheetData>
  <sheetProtection algorithmName="SHA-512" hashValue="/HBskrzBc5CiMneKfHM7pWSD3jeFTVZCjBh5FSw4Kq/7PPuXqq/FYXmjjlgp7oIswh+eR7Ob74YkRXdVNStPAA==" saltValue="1rY2vQec3X0SrFBBs+X8iA==" spinCount="100000" sheet="1" objects="1" scenarios="1"/>
  <mergeCells count="79">
    <mergeCell ref="P23:V23"/>
    <mergeCell ref="P24:V24"/>
    <mergeCell ref="P25:V25"/>
    <mergeCell ref="W25:AB25"/>
    <mergeCell ref="N8:T8"/>
    <mergeCell ref="V8:AB8"/>
    <mergeCell ref="N15:T15"/>
    <mergeCell ref="A18:M18"/>
    <mergeCell ref="N13:S13"/>
    <mergeCell ref="V9:AA9"/>
    <mergeCell ref="V10:AA10"/>
    <mergeCell ref="N10:S10"/>
    <mergeCell ref="N11:S11"/>
    <mergeCell ref="N12:S12"/>
    <mergeCell ref="N9:S9"/>
    <mergeCell ref="P18:AC18"/>
    <mergeCell ref="G19:L19"/>
    <mergeCell ref="G20:L20"/>
    <mergeCell ref="G21:L21"/>
    <mergeCell ref="G22:L22"/>
    <mergeCell ref="G8:M8"/>
    <mergeCell ref="G13:L13"/>
    <mergeCell ref="G9:L9"/>
    <mergeCell ref="G10:L10"/>
    <mergeCell ref="G11:L11"/>
    <mergeCell ref="G12:L12"/>
    <mergeCell ref="W19:AB19"/>
    <mergeCell ref="W20:AB20"/>
    <mergeCell ref="W21:AB21"/>
    <mergeCell ref="W22:AB22"/>
    <mergeCell ref="W23:AB23"/>
    <mergeCell ref="W24:AB24"/>
    <mergeCell ref="P19:V19"/>
    <mergeCell ref="P20:V20"/>
    <mergeCell ref="P21:V21"/>
    <mergeCell ref="P22:V22"/>
    <mergeCell ref="G26:L26"/>
    <mergeCell ref="A22:F22"/>
    <mergeCell ref="A23:F23"/>
    <mergeCell ref="A24:F24"/>
    <mergeCell ref="A25:F25"/>
    <mergeCell ref="A26:F26"/>
    <mergeCell ref="G23:L23"/>
    <mergeCell ref="G24:L24"/>
    <mergeCell ref="A9:F9"/>
    <mergeCell ref="A10:F10"/>
    <mergeCell ref="A11:F11"/>
    <mergeCell ref="A12:F12"/>
    <mergeCell ref="A13:F13"/>
    <mergeCell ref="A19:F19"/>
    <mergeCell ref="A20:F20"/>
    <mergeCell ref="A21:F21"/>
    <mergeCell ref="G25:L25"/>
    <mergeCell ref="V11:AA11"/>
    <mergeCell ref="V12:AA12"/>
    <mergeCell ref="V13:AA13"/>
    <mergeCell ref="V15:AA15"/>
    <mergeCell ref="V28:Z28"/>
    <mergeCell ref="V29:Y29"/>
    <mergeCell ref="A31:E31"/>
    <mergeCell ref="A32:D32"/>
    <mergeCell ref="H31:L31"/>
    <mergeCell ref="H32:K32"/>
    <mergeCell ref="N31:R31"/>
    <mergeCell ref="N32:Q32"/>
    <mergeCell ref="V31:Z31"/>
    <mergeCell ref="V32:Y32"/>
    <mergeCell ref="A29:D29"/>
    <mergeCell ref="H28:L28"/>
    <mergeCell ref="H29:K29"/>
    <mergeCell ref="N28:R28"/>
    <mergeCell ref="N29:Q29"/>
    <mergeCell ref="A28:E28"/>
    <mergeCell ref="H34:L34"/>
    <mergeCell ref="H35:K35"/>
    <mergeCell ref="A34:E34"/>
    <mergeCell ref="A35:D35"/>
    <mergeCell ref="N34:R34"/>
    <mergeCell ref="N35:Q35"/>
  </mergeCells>
  <phoneticPr fontId="15"/>
  <pageMargins left="0.23" right="0.22" top="0.75" bottom="0.16" header="0.3" footer="0.3"/>
  <pageSetup paperSize="9" scale="97"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8"/>
  <sheetViews>
    <sheetView showGridLines="0" zoomScaleNormal="100" workbookViewId="0">
      <selection activeCell="F2" sqref="F2"/>
    </sheetView>
  </sheetViews>
  <sheetFormatPr defaultRowHeight="13.5"/>
  <cols>
    <col min="1" max="1" width="10.125" customWidth="1"/>
    <col min="2" max="2" width="21.125" customWidth="1"/>
    <col min="3" max="3" width="7.625" customWidth="1"/>
    <col min="4" max="4" width="5.25" bestFit="1" customWidth="1"/>
    <col min="5" max="5" width="11.5" customWidth="1"/>
    <col min="6" max="6" width="5.25" bestFit="1" customWidth="1"/>
    <col min="7" max="7" width="2.125" customWidth="1"/>
    <col min="8" max="8" width="9.75" style="20" customWidth="1"/>
    <col min="9" max="9" width="3.375" bestFit="1" customWidth="1"/>
    <col min="10" max="10" width="13.75" customWidth="1"/>
    <col min="11" max="12" width="3.375" bestFit="1" customWidth="1"/>
    <col min="13" max="13" width="15" customWidth="1"/>
    <col min="14" max="14" width="3.375" bestFit="1" customWidth="1"/>
    <col min="15" max="15" width="15" customWidth="1"/>
    <col min="16" max="16" width="3.375" bestFit="1" customWidth="1"/>
    <col min="17" max="17" width="2.875" customWidth="1"/>
  </cols>
  <sheetData>
    <row r="1" spans="1:16" ht="18.75">
      <c r="A1" s="34" t="s">
        <v>196</v>
      </c>
      <c r="F1" s="119"/>
      <c r="H1" s="34" t="s">
        <v>217</v>
      </c>
      <c r="O1" s="1"/>
      <c r="P1" s="1"/>
    </row>
    <row r="2" spans="1:16">
      <c r="E2" s="134" t="s">
        <v>205</v>
      </c>
      <c r="F2" s="119"/>
    </row>
    <row r="3" spans="1:16">
      <c r="A3" t="s">
        <v>197</v>
      </c>
      <c r="E3" s="134" t="s">
        <v>206</v>
      </c>
      <c r="F3" s="119"/>
      <c r="H3" t="s">
        <v>218</v>
      </c>
    </row>
    <row r="4" spans="1:16">
      <c r="A4" t="s">
        <v>198</v>
      </c>
      <c r="E4" s="134" t="s">
        <v>207</v>
      </c>
      <c r="F4" s="119"/>
      <c r="H4" t="s">
        <v>331</v>
      </c>
    </row>
    <row r="5" spans="1:16">
      <c r="E5" s="134" t="s">
        <v>208</v>
      </c>
    </row>
    <row r="6" spans="1:16" s="2" customFormat="1" ht="30" customHeight="1">
      <c r="A6" s="135" t="s">
        <v>202</v>
      </c>
      <c r="B6" s="135" t="s">
        <v>199</v>
      </c>
      <c r="C6" s="303" t="s">
        <v>200</v>
      </c>
      <c r="D6" s="304"/>
      <c r="E6" s="304" t="s">
        <v>201</v>
      </c>
      <c r="F6" s="304"/>
      <c r="G6" s="136"/>
      <c r="H6" s="137"/>
      <c r="I6" s="138"/>
      <c r="J6" s="305" t="s">
        <v>214</v>
      </c>
      <c r="K6" s="305"/>
      <c r="L6" s="139"/>
      <c r="M6" s="305" t="s">
        <v>215</v>
      </c>
      <c r="N6" s="305"/>
      <c r="O6" s="305" t="s">
        <v>216</v>
      </c>
      <c r="P6" s="305"/>
    </row>
    <row r="7" spans="1:16" ht="39.75" customHeight="1">
      <c r="A7" s="11" t="s">
        <v>207</v>
      </c>
      <c r="B7" s="140" t="s">
        <v>209</v>
      </c>
      <c r="C7" s="141">
        <v>5</v>
      </c>
      <c r="D7" s="142" t="s">
        <v>203</v>
      </c>
      <c r="E7" s="141">
        <v>150</v>
      </c>
      <c r="F7" s="142" t="s">
        <v>204</v>
      </c>
      <c r="H7" s="20" t="s">
        <v>210</v>
      </c>
      <c r="I7" t="s">
        <v>211</v>
      </c>
      <c r="J7" s="143" t="s">
        <v>227</v>
      </c>
      <c r="K7" s="142" t="s">
        <v>212</v>
      </c>
      <c r="L7" t="s">
        <v>213</v>
      </c>
      <c r="M7" s="144">
        <f>E7/100*198010</f>
        <v>297015</v>
      </c>
      <c r="N7" s="142" t="s">
        <v>212</v>
      </c>
      <c r="O7" s="144">
        <f t="shared" ref="O7:O12" si="0">+M7/12</f>
        <v>24751.25</v>
      </c>
      <c r="P7" s="142" t="s">
        <v>212</v>
      </c>
    </row>
    <row r="8" spans="1:16" ht="39.75" customHeight="1">
      <c r="A8" s="130" t="s">
        <v>205</v>
      </c>
      <c r="B8" s="131"/>
      <c r="C8" s="132"/>
      <c r="D8" s="142" t="s">
        <v>203</v>
      </c>
      <c r="E8" s="132"/>
      <c r="F8" s="142" t="s">
        <v>204</v>
      </c>
      <c r="H8" s="20" t="s">
        <v>210</v>
      </c>
      <c r="I8" t="s">
        <v>211</v>
      </c>
      <c r="J8" s="133"/>
      <c r="K8" s="142" t="s">
        <v>212</v>
      </c>
      <c r="L8" t="s">
        <v>213</v>
      </c>
      <c r="M8" s="146">
        <f>E8/100*J8</f>
        <v>0</v>
      </c>
      <c r="N8" s="142" t="s">
        <v>212</v>
      </c>
      <c r="O8" s="147">
        <f t="shared" si="0"/>
        <v>0</v>
      </c>
      <c r="P8" s="142" t="s">
        <v>212</v>
      </c>
    </row>
    <row r="9" spans="1:16" ht="39.75" customHeight="1">
      <c r="A9" s="130" t="s">
        <v>205</v>
      </c>
      <c r="B9" s="131"/>
      <c r="C9" s="132"/>
      <c r="D9" s="142" t="s">
        <v>203</v>
      </c>
      <c r="E9" s="132"/>
      <c r="F9" s="142" t="s">
        <v>204</v>
      </c>
      <c r="H9" s="20" t="s">
        <v>210</v>
      </c>
      <c r="I9" t="s">
        <v>211</v>
      </c>
      <c r="J9" s="133"/>
      <c r="K9" s="142" t="s">
        <v>212</v>
      </c>
      <c r="L9" t="s">
        <v>213</v>
      </c>
      <c r="M9" s="146">
        <f>E9/100*J9</f>
        <v>0</v>
      </c>
      <c r="N9" s="142" t="s">
        <v>212</v>
      </c>
      <c r="O9" s="147">
        <f t="shared" si="0"/>
        <v>0</v>
      </c>
      <c r="P9" s="142" t="s">
        <v>212</v>
      </c>
    </row>
    <row r="10" spans="1:16" ht="39.75" customHeight="1">
      <c r="A10" s="130" t="s">
        <v>205</v>
      </c>
      <c r="B10" s="131"/>
      <c r="C10" s="132"/>
      <c r="D10" s="142" t="s">
        <v>203</v>
      </c>
      <c r="E10" s="132"/>
      <c r="F10" s="142" t="s">
        <v>204</v>
      </c>
      <c r="H10" s="20" t="s">
        <v>210</v>
      </c>
      <c r="I10" t="s">
        <v>211</v>
      </c>
      <c r="J10" s="133"/>
      <c r="K10" s="142" t="s">
        <v>212</v>
      </c>
      <c r="L10" t="s">
        <v>213</v>
      </c>
      <c r="M10" s="146">
        <f>E10/100*J10</f>
        <v>0</v>
      </c>
      <c r="N10" s="142" t="s">
        <v>212</v>
      </c>
      <c r="O10" s="147">
        <f t="shared" si="0"/>
        <v>0</v>
      </c>
      <c r="P10" s="142" t="s">
        <v>212</v>
      </c>
    </row>
    <row r="11" spans="1:16" ht="39.75" customHeight="1">
      <c r="A11" s="130" t="s">
        <v>205</v>
      </c>
      <c r="B11" s="131"/>
      <c r="C11" s="132"/>
      <c r="D11" s="142" t="s">
        <v>203</v>
      </c>
      <c r="E11" s="132"/>
      <c r="F11" s="142" t="s">
        <v>204</v>
      </c>
      <c r="H11" s="20" t="s">
        <v>210</v>
      </c>
      <c r="I11" t="s">
        <v>211</v>
      </c>
      <c r="J11" s="133"/>
      <c r="K11" s="142" t="s">
        <v>212</v>
      </c>
      <c r="L11" t="s">
        <v>213</v>
      </c>
      <c r="M11" s="146">
        <f>E11/100*J11</f>
        <v>0</v>
      </c>
      <c r="N11" s="142" t="s">
        <v>212</v>
      </c>
      <c r="O11" s="147">
        <f t="shared" si="0"/>
        <v>0</v>
      </c>
      <c r="P11" s="142" t="s">
        <v>212</v>
      </c>
    </row>
    <row r="12" spans="1:16" ht="39.75" customHeight="1">
      <c r="A12" s="130" t="s">
        <v>205</v>
      </c>
      <c r="B12" s="131"/>
      <c r="C12" s="132"/>
      <c r="D12" s="142" t="s">
        <v>203</v>
      </c>
      <c r="E12" s="132"/>
      <c r="F12" s="142" t="s">
        <v>204</v>
      </c>
      <c r="H12" s="20" t="s">
        <v>210</v>
      </c>
      <c r="I12" t="s">
        <v>211</v>
      </c>
      <c r="J12" s="133"/>
      <c r="K12" s="142" t="s">
        <v>212</v>
      </c>
      <c r="L12" t="s">
        <v>213</v>
      </c>
      <c r="M12" s="146">
        <f>E12/100*J12</f>
        <v>0</v>
      </c>
      <c r="N12" s="142" t="s">
        <v>212</v>
      </c>
      <c r="O12" s="147">
        <f t="shared" si="0"/>
        <v>0</v>
      </c>
      <c r="P12" s="142" t="s">
        <v>212</v>
      </c>
    </row>
    <row r="13" spans="1:16">
      <c r="J13" s="25"/>
    </row>
    <row r="14" spans="1:16">
      <c r="H14"/>
    </row>
    <row r="15" spans="1:16">
      <c r="H15" s="35" t="s">
        <v>219</v>
      </c>
    </row>
    <row r="27" spans="8:8">
      <c r="H27" s="148" t="s">
        <v>220</v>
      </c>
    </row>
    <row r="28" spans="8:8">
      <c r="H28" s="148" t="s">
        <v>245</v>
      </c>
    </row>
  </sheetData>
  <sheetProtection algorithmName="SHA-512" hashValue="BckYORPi8yw2lRFnNJa/qtzFj1wm2fIgleI0ZEcjBXbcnNW0A3JCagKLcM9WpyBDgy7WkxKWK8RvP6X9kg5mYw==" saltValue="q5dv1VGS7t1mK59P0KuZpQ==" spinCount="100000" sheet="1" objects="1" scenarios="1"/>
  <mergeCells count="5">
    <mergeCell ref="C6:D6"/>
    <mergeCell ref="E6:F6"/>
    <mergeCell ref="J6:K6"/>
    <mergeCell ref="M6:N6"/>
    <mergeCell ref="O6:P6"/>
  </mergeCells>
  <phoneticPr fontId="1"/>
  <dataValidations count="1">
    <dataValidation type="list" allowBlank="1" showInputMessage="1" showErrorMessage="1" sqref="A7:A12" xr:uid="{00000000-0002-0000-0600-000000000000}">
      <formula1>$E$2:$E$5</formula1>
    </dataValidation>
  </dataValidations>
  <pageMargins left="0.52" right="0.15748031496062992" top="0.74803149606299213" bottom="0.23622047244094491" header="0.31496062992125984" footer="0.31496062992125984"/>
  <pageSetup paperSize="9" orientation="landscape"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7"/>
  <sheetViews>
    <sheetView showGridLines="0" zoomScaleNormal="100" workbookViewId="0">
      <selection activeCell="D6" sqref="D6"/>
    </sheetView>
  </sheetViews>
  <sheetFormatPr defaultRowHeight="13.5"/>
  <cols>
    <col min="1" max="1" width="3" customWidth="1"/>
    <col min="2" max="2" width="26.75" customWidth="1"/>
    <col min="3" max="3" width="32" customWidth="1"/>
    <col min="4" max="4" width="15.625" customWidth="1"/>
    <col min="5" max="5" width="5.25" bestFit="1" customWidth="1"/>
    <col min="6" max="6" width="5.875" customWidth="1"/>
  </cols>
  <sheetData>
    <row r="1" spans="1:6" ht="18.75">
      <c r="A1" s="34" t="s">
        <v>124</v>
      </c>
      <c r="B1" s="34"/>
      <c r="F1" s="1"/>
    </row>
    <row r="2" spans="1:6" ht="18.75">
      <c r="A2" s="34" t="s">
        <v>125</v>
      </c>
      <c r="B2" s="34"/>
    </row>
    <row r="4" spans="1:6">
      <c r="A4" t="s">
        <v>126</v>
      </c>
    </row>
    <row r="5" spans="1:6">
      <c r="A5" t="s">
        <v>249</v>
      </c>
    </row>
    <row r="7" spans="1:6" ht="18" customHeight="1">
      <c r="B7" s="310" t="s">
        <v>337</v>
      </c>
      <c r="C7" s="310"/>
      <c r="D7" s="310"/>
      <c r="E7" s="310"/>
    </row>
    <row r="8" spans="1:6" ht="18" customHeight="1">
      <c r="B8" s="135" t="s">
        <v>127</v>
      </c>
      <c r="C8" s="135" t="s">
        <v>128</v>
      </c>
      <c r="D8" s="306" t="s">
        <v>129</v>
      </c>
      <c r="E8" s="307"/>
    </row>
    <row r="9" spans="1:6" ht="18" customHeight="1">
      <c r="B9" s="177" t="s">
        <v>339</v>
      </c>
      <c r="C9" s="177" t="s">
        <v>338</v>
      </c>
      <c r="D9" s="178">
        <v>50</v>
      </c>
      <c r="E9" s="179" t="s">
        <v>27</v>
      </c>
    </row>
    <row r="10" spans="1:6" ht="18" customHeight="1">
      <c r="B10" s="130"/>
      <c r="C10" s="130"/>
      <c r="D10" s="132"/>
      <c r="E10" s="150" t="s">
        <v>27</v>
      </c>
    </row>
    <row r="11" spans="1:6" ht="18" customHeight="1">
      <c r="B11" s="130"/>
      <c r="C11" s="130"/>
      <c r="D11" s="132"/>
      <c r="E11" s="150" t="s">
        <v>27</v>
      </c>
    </row>
    <row r="12" spans="1:6" ht="18" customHeight="1">
      <c r="B12" s="130"/>
      <c r="C12" s="130"/>
      <c r="D12" s="132"/>
      <c r="E12" s="150" t="s">
        <v>27</v>
      </c>
    </row>
    <row r="13" spans="1:6" ht="18" customHeight="1">
      <c r="B13" s="130"/>
      <c r="C13" s="130"/>
      <c r="D13" s="132"/>
      <c r="E13" s="150" t="s">
        <v>27</v>
      </c>
    </row>
    <row r="14" spans="1:6" ht="18" customHeight="1" thickBot="1">
      <c r="B14" s="130"/>
      <c r="C14" s="130"/>
      <c r="D14" s="149"/>
      <c r="E14" s="151" t="s">
        <v>27</v>
      </c>
    </row>
    <row r="15" spans="1:6" ht="18" customHeight="1" thickBot="1">
      <c r="B15" s="308" t="s">
        <v>91</v>
      </c>
      <c r="C15" s="309"/>
      <c r="D15" s="152">
        <f>SUM(D10:D14)</f>
        <v>0</v>
      </c>
      <c r="E15" s="153" t="s">
        <v>27</v>
      </c>
    </row>
    <row r="17" spans="2:5" ht="18" customHeight="1">
      <c r="B17" s="310" t="s">
        <v>130</v>
      </c>
      <c r="C17" s="310"/>
      <c r="D17" s="310"/>
      <c r="E17" s="310"/>
    </row>
    <row r="18" spans="2:5" ht="18" customHeight="1">
      <c r="B18" s="135" t="s">
        <v>127</v>
      </c>
      <c r="C18" s="135" t="s">
        <v>128</v>
      </c>
      <c r="D18" s="306" t="s">
        <v>129</v>
      </c>
      <c r="E18" s="307"/>
    </row>
    <row r="19" spans="2:5" ht="18" customHeight="1">
      <c r="B19" s="130"/>
      <c r="C19" s="130"/>
      <c r="D19" s="132"/>
      <c r="E19" s="150" t="s">
        <v>27</v>
      </c>
    </row>
    <row r="20" spans="2:5" ht="18" customHeight="1">
      <c r="B20" s="130"/>
      <c r="C20" s="130"/>
      <c r="D20" s="132"/>
      <c r="E20" s="150" t="s">
        <v>27</v>
      </c>
    </row>
    <row r="21" spans="2:5" ht="18" customHeight="1">
      <c r="B21" s="130"/>
      <c r="C21" s="130"/>
      <c r="D21" s="132"/>
      <c r="E21" s="150" t="s">
        <v>27</v>
      </c>
    </row>
    <row r="22" spans="2:5" ht="18" customHeight="1">
      <c r="B22" s="130"/>
      <c r="C22" s="130"/>
      <c r="D22" s="132"/>
      <c r="E22" s="150" t="s">
        <v>27</v>
      </c>
    </row>
    <row r="23" spans="2:5" ht="18" customHeight="1">
      <c r="B23" s="130"/>
      <c r="C23" s="130"/>
      <c r="D23" s="132"/>
      <c r="E23" s="150" t="s">
        <v>27</v>
      </c>
    </row>
    <row r="24" spans="2:5" ht="18" customHeight="1" thickBot="1">
      <c r="B24" s="130"/>
      <c r="C24" s="130"/>
      <c r="D24" s="149"/>
      <c r="E24" s="151" t="s">
        <v>27</v>
      </c>
    </row>
    <row r="25" spans="2:5" ht="18" customHeight="1" thickBot="1">
      <c r="B25" s="308" t="s">
        <v>91</v>
      </c>
      <c r="C25" s="309"/>
      <c r="D25" s="152">
        <f>SUM(D19:D24)</f>
        <v>0</v>
      </c>
      <c r="E25" s="153" t="s">
        <v>27</v>
      </c>
    </row>
    <row r="27" spans="2:5" ht="18" customHeight="1">
      <c r="B27" s="310" t="s">
        <v>131</v>
      </c>
      <c r="C27" s="310"/>
      <c r="D27" s="310"/>
      <c r="E27" s="310"/>
    </row>
    <row r="28" spans="2:5" ht="18" customHeight="1">
      <c r="B28" s="135" t="s">
        <v>127</v>
      </c>
      <c r="C28" s="135" t="s">
        <v>128</v>
      </c>
      <c r="D28" s="306" t="s">
        <v>129</v>
      </c>
      <c r="E28" s="307"/>
    </row>
    <row r="29" spans="2:5" ht="18" customHeight="1">
      <c r="B29" s="130"/>
      <c r="C29" s="130"/>
      <c r="D29" s="132"/>
      <c r="E29" s="150" t="s">
        <v>27</v>
      </c>
    </row>
    <row r="30" spans="2:5" ht="18" customHeight="1">
      <c r="B30" s="130"/>
      <c r="C30" s="130"/>
      <c r="D30" s="132"/>
      <c r="E30" s="150" t="s">
        <v>27</v>
      </c>
    </row>
    <row r="31" spans="2:5" ht="18" customHeight="1">
      <c r="B31" s="130"/>
      <c r="C31" s="130"/>
      <c r="D31" s="132"/>
      <c r="E31" s="150" t="s">
        <v>27</v>
      </c>
    </row>
    <row r="32" spans="2:5" ht="18" customHeight="1">
      <c r="B32" s="130"/>
      <c r="C32" s="130"/>
      <c r="D32" s="132"/>
      <c r="E32" s="150" t="s">
        <v>27</v>
      </c>
    </row>
    <row r="33" spans="2:5" ht="18" customHeight="1">
      <c r="B33" s="130"/>
      <c r="C33" s="130"/>
      <c r="D33" s="132"/>
      <c r="E33" s="150" t="s">
        <v>27</v>
      </c>
    </row>
    <row r="34" spans="2:5" ht="18" customHeight="1" thickBot="1">
      <c r="B34" s="130"/>
      <c r="C34" s="130"/>
      <c r="D34" s="149"/>
      <c r="E34" s="151" t="s">
        <v>27</v>
      </c>
    </row>
    <row r="35" spans="2:5" ht="18" customHeight="1" thickBot="1">
      <c r="B35" s="308" t="s">
        <v>91</v>
      </c>
      <c r="C35" s="309"/>
      <c r="D35" s="152">
        <f>SUM(D29:D34)</f>
        <v>0</v>
      </c>
      <c r="E35" s="153" t="s">
        <v>27</v>
      </c>
    </row>
    <row r="37" spans="2:5" ht="18" customHeight="1">
      <c r="B37" s="310" t="s">
        <v>132</v>
      </c>
      <c r="C37" s="310"/>
      <c r="D37" s="310"/>
      <c r="E37" s="310"/>
    </row>
    <row r="38" spans="2:5" ht="18" customHeight="1">
      <c r="B38" s="135" t="s">
        <v>127</v>
      </c>
      <c r="C38" s="135" t="s">
        <v>128</v>
      </c>
      <c r="D38" s="306" t="s">
        <v>129</v>
      </c>
      <c r="E38" s="307"/>
    </row>
    <row r="39" spans="2:5" ht="18" customHeight="1">
      <c r="B39" s="130"/>
      <c r="C39" s="130"/>
      <c r="D39" s="132"/>
      <c r="E39" s="150" t="s">
        <v>27</v>
      </c>
    </row>
    <row r="40" spans="2:5" ht="18" customHeight="1">
      <c r="B40" s="130"/>
      <c r="C40" s="130"/>
      <c r="D40" s="132"/>
      <c r="E40" s="150" t="s">
        <v>27</v>
      </c>
    </row>
    <row r="41" spans="2:5" ht="18" customHeight="1">
      <c r="B41" s="130"/>
      <c r="C41" s="130"/>
      <c r="D41" s="132"/>
      <c r="E41" s="150" t="s">
        <v>27</v>
      </c>
    </row>
    <row r="42" spans="2:5" ht="18" customHeight="1">
      <c r="B42" s="130"/>
      <c r="C42" s="130"/>
      <c r="D42" s="132"/>
      <c r="E42" s="150" t="s">
        <v>27</v>
      </c>
    </row>
    <row r="43" spans="2:5" ht="18" customHeight="1">
      <c r="B43" s="130"/>
      <c r="C43" s="130"/>
      <c r="D43" s="132"/>
      <c r="E43" s="150" t="s">
        <v>27</v>
      </c>
    </row>
    <row r="44" spans="2:5" ht="18" customHeight="1" thickBot="1">
      <c r="B44" s="130"/>
      <c r="C44" s="130"/>
      <c r="D44" s="149"/>
      <c r="E44" s="151" t="s">
        <v>27</v>
      </c>
    </row>
    <row r="45" spans="2:5" ht="18" customHeight="1" thickBot="1">
      <c r="B45" s="308" t="s">
        <v>91</v>
      </c>
      <c r="C45" s="309"/>
      <c r="D45" s="152">
        <f>SUM(D39:D44)</f>
        <v>0</v>
      </c>
      <c r="E45" s="153" t="s">
        <v>27</v>
      </c>
    </row>
    <row r="46" spans="2:5" ht="14.25" thickBot="1"/>
    <row r="47" spans="2:5" ht="25.5" customHeight="1" thickBot="1">
      <c r="C47" s="154" t="s">
        <v>251</v>
      </c>
      <c r="D47" s="155">
        <f>+D15+D25+D35+D45</f>
        <v>0</v>
      </c>
      <c r="E47" s="156" t="s">
        <v>27</v>
      </c>
    </row>
  </sheetData>
  <sheetProtection algorithmName="SHA-512" hashValue="aWVQmr5SFYjIthacjsk9b/vWxP0WH74T4UHGNkMjmHQghNG2LdBE0gZn7wNC7FeJmSy9Tvj6bMohb4enmMGTXQ==" saltValue="A+yl3mrxEtAdr1U+c5Uu4Q==" spinCount="100000" sheet="1" objects="1" scenarios="1"/>
  <mergeCells count="12">
    <mergeCell ref="B15:C15"/>
    <mergeCell ref="D8:E8"/>
    <mergeCell ref="B7:E7"/>
    <mergeCell ref="B17:E17"/>
    <mergeCell ref="D18:E18"/>
    <mergeCell ref="D38:E38"/>
    <mergeCell ref="B45:C45"/>
    <mergeCell ref="B25:C25"/>
    <mergeCell ref="B27:E27"/>
    <mergeCell ref="D28:E28"/>
    <mergeCell ref="B35:C35"/>
    <mergeCell ref="B37:E37"/>
  </mergeCells>
  <phoneticPr fontId="1"/>
  <pageMargins left="0.51181102362204722" right="0.39370078740157483" top="0.59055118110236227" bottom="0.31496062992125984" header="0.31496062992125984" footer="0.31496062992125984"/>
  <pageSetup paperSize="9" orientation="portrait" horizontalDpi="300" verticalDpi="300" r:id="rId1"/>
  <ignoredErrors>
    <ignoredError sqref="D15" formulaRange="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4"/>
  <sheetViews>
    <sheetView showGridLines="0" zoomScaleNormal="100" workbookViewId="0">
      <selection activeCell="C5" sqref="C5"/>
    </sheetView>
  </sheetViews>
  <sheetFormatPr defaultRowHeight="13.5"/>
  <cols>
    <col min="1" max="1" width="32.25" customWidth="1"/>
    <col min="2" max="2" width="33.875" customWidth="1"/>
    <col min="3" max="3" width="18.625" customWidth="1"/>
    <col min="4" max="4" width="3.375" bestFit="1" customWidth="1"/>
    <col min="5" max="6" width="9" customWidth="1"/>
  </cols>
  <sheetData>
    <row r="1" spans="1:22" ht="18.75">
      <c r="A1" s="34" t="s">
        <v>133</v>
      </c>
      <c r="D1" s="1"/>
      <c r="E1" s="2"/>
      <c r="F1" s="2"/>
      <c r="J1" s="2"/>
      <c r="O1" s="2"/>
      <c r="T1" s="2"/>
      <c r="V1" s="1" t="s">
        <v>18</v>
      </c>
    </row>
    <row r="2" spans="1:22">
      <c r="E2" s="2"/>
      <c r="F2" s="2"/>
      <c r="J2" s="2"/>
      <c r="O2" s="2"/>
      <c r="T2" s="2"/>
    </row>
    <row r="3" spans="1:22">
      <c r="A3" s="252" t="s">
        <v>134</v>
      </c>
      <c r="B3" s="252"/>
      <c r="C3" s="252"/>
      <c r="D3" s="252"/>
      <c r="E3" s="2"/>
      <c r="F3" s="2"/>
      <c r="J3" s="2"/>
      <c r="O3" s="2"/>
      <c r="T3" s="2"/>
    </row>
    <row r="4" spans="1:22">
      <c r="A4" t="s">
        <v>135</v>
      </c>
      <c r="E4" s="2"/>
      <c r="F4" s="2"/>
      <c r="J4" s="2"/>
      <c r="O4" s="2"/>
      <c r="T4" s="2"/>
    </row>
    <row r="6" spans="1:22">
      <c r="A6" s="35" t="s">
        <v>149</v>
      </c>
    </row>
    <row r="7" spans="1:22">
      <c r="A7" s="157" t="s">
        <v>136</v>
      </c>
      <c r="B7" s="157" t="s">
        <v>137</v>
      </c>
      <c r="C7" s="311" t="s">
        <v>129</v>
      </c>
      <c r="D7" s="313"/>
    </row>
    <row r="8" spans="1:22" ht="37.5" customHeight="1">
      <c r="A8" s="145" t="s">
        <v>246</v>
      </c>
      <c r="B8" s="145" t="s">
        <v>335</v>
      </c>
      <c r="C8" s="132"/>
      <c r="D8" s="158" t="s">
        <v>123</v>
      </c>
    </row>
    <row r="9" spans="1:22" ht="37.5" customHeight="1">
      <c r="A9" s="145" t="s">
        <v>138</v>
      </c>
      <c r="B9" s="145" t="s">
        <v>336</v>
      </c>
      <c r="C9" s="132"/>
      <c r="D9" s="158" t="s">
        <v>123</v>
      </c>
    </row>
    <row r="10" spans="1:22" ht="37.5" customHeight="1">
      <c r="A10" s="145" t="s">
        <v>139</v>
      </c>
      <c r="B10" s="145" t="s">
        <v>247</v>
      </c>
      <c r="C10" s="132"/>
      <c r="D10" s="158" t="s">
        <v>123</v>
      </c>
    </row>
    <row r="11" spans="1:22" ht="37.5" customHeight="1">
      <c r="A11" s="145" t="s">
        <v>140</v>
      </c>
      <c r="B11" s="145"/>
      <c r="C11" s="132"/>
      <c r="D11" s="158" t="s">
        <v>123</v>
      </c>
    </row>
    <row r="12" spans="1:22" ht="37.5" customHeight="1" thickBot="1">
      <c r="A12" s="145" t="s">
        <v>141</v>
      </c>
      <c r="B12" s="145"/>
      <c r="C12" s="149"/>
      <c r="D12" s="159" t="s">
        <v>123</v>
      </c>
    </row>
    <row r="13" spans="1:22" ht="27.75" customHeight="1" thickBot="1">
      <c r="A13" s="311" t="s">
        <v>142</v>
      </c>
      <c r="B13" s="312"/>
      <c r="C13" s="172">
        <f>SUM(C8:C12)</f>
        <v>0</v>
      </c>
      <c r="D13" s="160" t="s">
        <v>123</v>
      </c>
    </row>
    <row r="15" spans="1:22">
      <c r="A15" s="35" t="s">
        <v>150</v>
      </c>
    </row>
    <row r="16" spans="1:22">
      <c r="A16" s="13" t="s">
        <v>136</v>
      </c>
      <c r="B16" s="13" t="s">
        <v>137</v>
      </c>
      <c r="C16" s="314" t="s">
        <v>129</v>
      </c>
      <c r="D16" s="315"/>
    </row>
    <row r="17" spans="1:4" ht="37.5" customHeight="1">
      <c r="A17" s="145" t="s">
        <v>143</v>
      </c>
      <c r="B17" s="145"/>
      <c r="C17" s="132"/>
      <c r="D17" s="158" t="s">
        <v>123</v>
      </c>
    </row>
    <row r="18" spans="1:4" ht="37.5" customHeight="1">
      <c r="A18" s="145" t="s">
        <v>144</v>
      </c>
      <c r="B18" s="145"/>
      <c r="C18" s="132"/>
      <c r="D18" s="158" t="s">
        <v>123</v>
      </c>
    </row>
    <row r="19" spans="1:4" ht="37.5" customHeight="1">
      <c r="A19" s="145" t="s">
        <v>345</v>
      </c>
      <c r="B19" s="145"/>
      <c r="C19" s="132"/>
      <c r="D19" s="158" t="s">
        <v>123</v>
      </c>
    </row>
    <row r="20" spans="1:4" ht="37.5" customHeight="1">
      <c r="A20" s="145" t="s">
        <v>145</v>
      </c>
      <c r="B20" s="145"/>
      <c r="C20" s="132"/>
      <c r="D20" s="158" t="s">
        <v>123</v>
      </c>
    </row>
    <row r="21" spans="1:4" ht="37.5" customHeight="1" thickBot="1">
      <c r="A21" s="145" t="s">
        <v>146</v>
      </c>
      <c r="B21" s="145" t="s">
        <v>229</v>
      </c>
      <c r="C21" s="149"/>
      <c r="D21" s="159" t="s">
        <v>123</v>
      </c>
    </row>
    <row r="22" spans="1:4" ht="27.75" customHeight="1" thickBot="1">
      <c r="A22" s="314" t="s">
        <v>147</v>
      </c>
      <c r="B22" s="316"/>
      <c r="C22" s="172">
        <f>SUM(C17:C21)</f>
        <v>0</v>
      </c>
      <c r="D22" s="160" t="s">
        <v>123</v>
      </c>
    </row>
    <row r="23" spans="1:4" ht="14.25" thickBot="1"/>
    <row r="24" spans="1:4" ht="29.25" customHeight="1" thickBot="1">
      <c r="B24" s="161" t="s">
        <v>151</v>
      </c>
      <c r="C24" s="176">
        <f>+C13-C22</f>
        <v>0</v>
      </c>
      <c r="D24" s="162" t="s">
        <v>123</v>
      </c>
    </row>
  </sheetData>
  <sheetProtection algorithmName="SHA-512" hashValue="2BorBQnKymWDj5Euhtg5cQrQvk+tOquQvQg4kPXCmS+W6xnsBRxAidks3yhDr95KhJqsS+I3vh5vUJt3cwkutQ==" saltValue="O/km1anjH1IdsUvA9CHQGQ==" spinCount="100000" sheet="1" objects="1" scenarios="1"/>
  <mergeCells count="5">
    <mergeCell ref="A13:B13"/>
    <mergeCell ref="C7:D7"/>
    <mergeCell ref="C16:D16"/>
    <mergeCell ref="A22:B22"/>
    <mergeCell ref="A3:D3"/>
  </mergeCells>
  <phoneticPr fontId="1"/>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①ライフイベント表</vt:lpstr>
      <vt:lpstr>②年間収支表</vt:lpstr>
      <vt:lpstr>③家計のバランスシート</vt:lpstr>
      <vt:lpstr>④教育費の見積もり</vt:lpstr>
      <vt:lpstr>⑤買える物件価格の目安</vt:lpstr>
      <vt:lpstr>⑥老後の必要資金 </vt:lpstr>
      <vt:lpstr>⑦積立プラン</vt:lpstr>
      <vt:lpstr>⑧手持ち資金の分類表</vt:lpstr>
      <vt:lpstr>⑨必要保障額の目安</vt:lpstr>
      <vt:lpstr>⑩加入保険一覧</vt:lpstr>
      <vt:lpstr>⑪キャッシュフロー表</vt:lpstr>
      <vt:lpstr>①ライフイベント表!Print_Area</vt:lpstr>
      <vt:lpstr>②年間収支表!Print_Area</vt:lpstr>
      <vt:lpstr>③家計のバランスシート!Print_Area</vt:lpstr>
      <vt:lpstr>④教育費の見積もり!Print_Area</vt:lpstr>
      <vt:lpstr>'⑥老後の必要資金 '!Print_Area</vt:lpstr>
      <vt:lpstr>⑦積立プラン!Print_Area</vt:lpstr>
      <vt:lpstr>⑧手持ち資金の分類表!Print_Area</vt:lpstr>
      <vt:lpstr>⑨必要保障額の目安!Print_Area</vt:lpstr>
      <vt:lpstr>⑪キャッシュフロー表!Print_Titles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2022-12-06T08:52:50Z</dcterms:created>
  <dcterms:modified xsi:type="dcterms:W3CDTF">2024-03-21T06:59:33Z</dcterms:modified>
</cp:coreProperties>
</file>